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je2015\Documents\Decaps\"/>
    </mc:Choice>
  </mc:AlternateContent>
  <xr:revisionPtr revIDLastSave="0" documentId="13_ncr:1_{FE595CF7-DF5C-44DB-BE40-71C3D87E2011}" xr6:coauthVersionLast="47" xr6:coauthVersionMax="47" xr10:uidLastSave="{00000000-0000-0000-0000-000000000000}"/>
  <bookViews>
    <workbookView xWindow="-110" yWindow="-110" windowWidth="19420" windowHeight="11500" xr2:uid="{00000000-000D-0000-FFFF-FFFF00000000}"/>
  </bookViews>
  <sheets>
    <sheet name="Request and Approval" sheetId="5" r:id="rId1"/>
    <sheet name="Inflation Calculation" sheetId="4" r:id="rId2"/>
    <sheet name="Instructions" sheetId="6" r:id="rId3"/>
    <sheet name="inflation data" sheetId="3" r:id="rId4"/>
  </sheets>
  <definedNames>
    <definedName name="CU_Inflation_Value">'inflation data'!$K$1:$L$112</definedName>
    <definedName name="HEPI_1961">'inflation data'!$A$1:$B$108</definedName>
    <definedName name="HEPI_b4_1961">'inflation data'!$E$1:$F$108</definedName>
    <definedName name="_xlnm.Print_Area" localSheetId="0">'Request and Approval'!$A$1:$K$100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5" l="1"/>
  <c r="C76" i="5"/>
  <c r="B76" i="5"/>
  <c r="G49" i="5"/>
  <c r="A49" i="5"/>
  <c r="E50" i="5"/>
  <c r="I76" i="5"/>
  <c r="I78" i="5"/>
  <c r="G78" i="5"/>
  <c r="I77" i="5"/>
  <c r="G77" i="5"/>
  <c r="K77" i="5" s="1"/>
  <c r="H62" i="5"/>
  <c r="I62" i="5" s="1"/>
  <c r="K78" i="5" l="1"/>
  <c r="G76" i="5"/>
  <c r="K76" i="5" s="1"/>
  <c r="K10" i="3"/>
  <c r="K11" i="3" l="1"/>
  <c r="K12" i="3" s="1"/>
  <c r="K13" i="3" s="1"/>
  <c r="K14" i="3" s="1"/>
  <c r="K15" i="3" s="1"/>
  <c r="K16" i="3" s="1"/>
  <c r="K17" i="3" s="1"/>
  <c r="K18" i="3" s="1"/>
  <c r="K19" i="3" s="1"/>
  <c r="K20" i="3" s="1"/>
  <c r="K21" i="3" s="1"/>
  <c r="K22" i="3" s="1"/>
  <c r="K23" i="3" s="1"/>
  <c r="K24" i="3" s="1"/>
  <c r="K25" i="3" s="1"/>
  <c r="K26" i="3" s="1"/>
  <c r="K27" i="3" s="1"/>
  <c r="K28" i="3" s="1"/>
  <c r="K29" i="3" s="1"/>
  <c r="K30" i="3" s="1"/>
  <c r="K31" i="3" s="1"/>
  <c r="K32" i="3" s="1"/>
  <c r="K33" i="3" s="1"/>
  <c r="K34" i="3" s="1"/>
  <c r="K35" i="3" s="1"/>
  <c r="K36" i="3" s="1"/>
  <c r="K37" i="3" s="1"/>
  <c r="K38" i="3" s="1"/>
  <c r="K39" i="3" s="1"/>
  <c r="K40" i="3" s="1"/>
  <c r="K41" i="3" s="1"/>
  <c r="K42" i="3" s="1"/>
  <c r="K43" i="3" s="1"/>
  <c r="K44" i="3" s="1"/>
  <c r="K45" i="3" s="1"/>
  <c r="K46" i="3" s="1"/>
  <c r="K47" i="3" s="1"/>
  <c r="K48" i="3" s="1"/>
  <c r="K49" i="3" s="1"/>
  <c r="K50" i="3" s="1"/>
  <c r="K51" i="3" s="1"/>
  <c r="K52" i="3" s="1"/>
  <c r="K53" i="3" s="1"/>
  <c r="K54" i="3" s="1"/>
  <c r="K55" i="3" s="1"/>
  <c r="K56" i="3" s="1"/>
  <c r="K57" i="3" s="1"/>
  <c r="K58" i="3" s="1"/>
  <c r="K59" i="3" s="1"/>
  <c r="K60" i="3" s="1"/>
  <c r="K61" i="3" s="1"/>
  <c r="K62" i="3" s="1"/>
  <c r="K63" i="3" s="1"/>
  <c r="K64" i="3" s="1"/>
  <c r="K65" i="3" s="1"/>
  <c r="K66" i="3" s="1"/>
  <c r="K67" i="3" s="1"/>
  <c r="K68" i="3" s="1"/>
  <c r="K69" i="3" s="1"/>
  <c r="K70" i="3" s="1"/>
  <c r="K71" i="3" s="1"/>
  <c r="K72" i="3" s="1"/>
  <c r="K73" i="3" s="1"/>
  <c r="K74" i="3" s="1"/>
  <c r="K75" i="3" s="1"/>
  <c r="K76" i="3" s="1"/>
  <c r="K77" i="3" s="1"/>
  <c r="K78" i="3" s="1"/>
  <c r="K79" i="3" s="1"/>
  <c r="K80" i="3" s="1"/>
  <c r="K81" i="3" s="1"/>
  <c r="K82" i="3" s="1"/>
  <c r="K83" i="3" s="1"/>
  <c r="K84" i="3" s="1"/>
  <c r="K85" i="3" s="1"/>
  <c r="K86" i="3" s="1"/>
  <c r="K87" i="3" s="1"/>
  <c r="K88" i="3" s="1"/>
  <c r="K89" i="3" s="1"/>
  <c r="K90" i="3" s="1"/>
  <c r="K91" i="3" s="1"/>
  <c r="K92" i="3" s="1"/>
  <c r="K93" i="3" s="1"/>
  <c r="K94" i="3" s="1"/>
  <c r="K95" i="3" s="1"/>
  <c r="K96" i="3" s="1"/>
  <c r="K97" i="3" s="1"/>
  <c r="K98" i="3" s="1"/>
  <c r="K99" i="3" s="1"/>
  <c r="K100" i="3" s="1"/>
  <c r="K101" i="3" s="1"/>
  <c r="K102" i="3" s="1"/>
  <c r="K103" i="3" s="1"/>
  <c r="K104" i="3" s="1"/>
  <c r="K105" i="3" s="1"/>
  <c r="K106" i="3" s="1"/>
  <c r="K107" i="3" s="1"/>
  <c r="K108" i="3" s="1"/>
  <c r="K109" i="3" s="1"/>
  <c r="K110" i="3" s="1"/>
  <c r="K111" i="3" s="1"/>
  <c r="K112" i="3" s="1"/>
  <c r="L64" i="3"/>
  <c r="L63" i="3"/>
  <c r="L62" i="3"/>
  <c r="L61" i="3"/>
  <c r="L60" i="3"/>
  <c r="L59" i="3"/>
  <c r="L58" i="3"/>
  <c r="L57" i="3"/>
  <c r="L56" i="3"/>
  <c r="L55" i="3"/>
  <c r="L54" i="3"/>
  <c r="L53" i="3"/>
  <c r="L52" i="3"/>
  <c r="L51" i="3"/>
  <c r="L50" i="3"/>
  <c r="L49" i="3"/>
  <c r="L48" i="3"/>
  <c r="L47" i="3"/>
  <c r="L46" i="3"/>
  <c r="L45" i="3"/>
  <c r="L44" i="3"/>
  <c r="L43" i="3"/>
  <c r="L42" i="3"/>
  <c r="L41" i="3"/>
  <c r="L40" i="3"/>
  <c r="L39" i="3"/>
  <c r="L38" i="3"/>
  <c r="L37" i="3"/>
  <c r="L36" i="3"/>
  <c r="L35" i="3"/>
  <c r="L34" i="3"/>
  <c r="L33" i="3"/>
  <c r="L32" i="3"/>
  <c r="L31" i="3"/>
  <c r="L30" i="3"/>
  <c r="L29" i="3"/>
  <c r="L28" i="3"/>
  <c r="L27" i="3"/>
  <c r="L26" i="3"/>
  <c r="L25" i="3"/>
  <c r="L24" i="3"/>
  <c r="L23" i="3"/>
  <c r="L22" i="3"/>
  <c r="L21" i="3"/>
  <c r="L20" i="3"/>
  <c r="L19" i="3"/>
  <c r="L18" i="3"/>
  <c r="L17" i="3"/>
  <c r="L16" i="3"/>
  <c r="L15" i="3"/>
  <c r="L14" i="3"/>
  <c r="L13" i="3"/>
  <c r="L12" i="3"/>
  <c r="L11" i="3"/>
  <c r="L10" i="3"/>
  <c r="L9" i="3"/>
  <c r="H19" i="4" l="1"/>
  <c r="H10" i="4"/>
  <c r="H9" i="4"/>
  <c r="H15" i="4"/>
  <c r="H14" i="4"/>
  <c r="H18" i="4"/>
  <c r="H16" i="4"/>
  <c r="H12" i="4"/>
  <c r="H11" i="4"/>
  <c r="H6" i="4"/>
  <c r="H13" i="4"/>
  <c r="H8" i="4"/>
  <c r="H7" i="4"/>
  <c r="H17" i="4"/>
  <c r="H5" i="4"/>
  <c r="V7" i="3"/>
  <c r="H4" i="4"/>
  <c r="O19" i="4"/>
  <c r="E19" i="4"/>
  <c r="G19" i="4" s="1"/>
  <c r="O18" i="4"/>
  <c r="E18" i="4"/>
  <c r="G18" i="4" s="1"/>
  <c r="O17" i="4"/>
  <c r="E17" i="4"/>
  <c r="G17" i="4" s="1"/>
  <c r="O16" i="4"/>
  <c r="E16" i="4"/>
  <c r="G16" i="4" s="1"/>
  <c r="O15" i="4"/>
  <c r="E15" i="4"/>
  <c r="G15" i="4" s="1"/>
  <c r="O14" i="4"/>
  <c r="E14" i="4"/>
  <c r="G14" i="4" s="1"/>
  <c r="O13" i="4"/>
  <c r="E13" i="4"/>
  <c r="G13" i="4" s="1"/>
  <c r="O12" i="4"/>
  <c r="E12" i="4"/>
  <c r="G12" i="4" s="1"/>
  <c r="O11" i="4"/>
  <c r="E11" i="4"/>
  <c r="G11" i="4" s="1"/>
  <c r="O10" i="4"/>
  <c r="E10" i="4"/>
  <c r="G10" i="4" s="1"/>
  <c r="O9" i="4"/>
  <c r="E9" i="4"/>
  <c r="G9" i="4" s="1"/>
  <c r="O8" i="4"/>
  <c r="E8" i="4"/>
  <c r="G8" i="4" s="1"/>
  <c r="O7" i="4"/>
  <c r="E7" i="4"/>
  <c r="G7" i="4" s="1"/>
  <c r="O6" i="4"/>
  <c r="E6" i="4"/>
  <c r="G6" i="4" s="1"/>
  <c r="O5" i="4"/>
  <c r="E5" i="4"/>
  <c r="G5" i="4" s="1"/>
  <c r="O4" i="4"/>
  <c r="E4" i="4"/>
  <c r="I5" i="4" l="1"/>
  <c r="K5" i="4" s="1"/>
  <c r="I15" i="4"/>
  <c r="K15" i="4" s="1"/>
  <c r="L15" i="4" s="1"/>
  <c r="P15" i="4" s="1"/>
  <c r="Q15" i="4" s="1"/>
  <c r="I10" i="4"/>
  <c r="K10" i="4" s="1"/>
  <c r="L10" i="4" s="1"/>
  <c r="P10" i="4" s="1"/>
  <c r="Q10" i="4" s="1"/>
  <c r="I11" i="4"/>
  <c r="K11" i="4" s="1"/>
  <c r="L11" i="4" s="1"/>
  <c r="P11" i="4" s="1"/>
  <c r="Q11" i="4" s="1"/>
  <c r="I12" i="4"/>
  <c r="K12" i="4" s="1"/>
  <c r="L12" i="4" s="1"/>
  <c r="P12" i="4" s="1"/>
  <c r="Q12" i="4" s="1"/>
  <c r="I14" i="4"/>
  <c r="K14" i="4" s="1"/>
  <c r="L14" i="4" s="1"/>
  <c r="P14" i="4" s="1"/>
  <c r="Q14" i="4" s="1"/>
  <c r="I16" i="4"/>
  <c r="K16" i="4" s="1"/>
  <c r="L16" i="4" s="1"/>
  <c r="P16" i="4" s="1"/>
  <c r="Q16" i="4" s="1"/>
  <c r="I19" i="4"/>
  <c r="K19" i="4" s="1"/>
  <c r="L19" i="4" s="1"/>
  <c r="P19" i="4" s="1"/>
  <c r="Q19" i="4" s="1"/>
  <c r="I18" i="4"/>
  <c r="K18" i="4" s="1"/>
  <c r="L18" i="4" s="1"/>
  <c r="P18" i="4" s="1"/>
  <c r="Q18" i="4" s="1"/>
  <c r="I17" i="4"/>
  <c r="K17" i="4" s="1"/>
  <c r="L17" i="4" s="1"/>
  <c r="P17" i="4" s="1"/>
  <c r="Q17" i="4" s="1"/>
  <c r="I13" i="4"/>
  <c r="K13" i="4" s="1"/>
  <c r="L13" i="4" s="1"/>
  <c r="P13" i="4" s="1"/>
  <c r="Q13" i="4" s="1"/>
  <c r="I9" i="4"/>
  <c r="K9" i="4" s="1"/>
  <c r="L9" i="4" s="1"/>
  <c r="P9" i="4" s="1"/>
  <c r="Q9" i="4" s="1"/>
  <c r="I8" i="4"/>
  <c r="K8" i="4" s="1"/>
  <c r="L8" i="4" s="1"/>
  <c r="P8" i="4" s="1"/>
  <c r="Q8" i="4" s="1"/>
  <c r="I7" i="4"/>
  <c r="K7" i="4" s="1"/>
  <c r="L7" i="4" s="1"/>
  <c r="P7" i="4" s="1"/>
  <c r="Q7" i="4" s="1"/>
  <c r="I6" i="4"/>
  <c r="K6" i="4" s="1"/>
  <c r="L6" i="4" s="1"/>
  <c r="P6" i="4" s="1"/>
  <c r="Q6" i="4" s="1"/>
  <c r="V16" i="3"/>
  <c r="L5" i="4" l="1"/>
  <c r="P5" i="4" s="1"/>
  <c r="Q5" i="4" s="1"/>
  <c r="E6" i="3"/>
  <c r="E7" i="3" s="1"/>
  <c r="E8" i="3" s="1"/>
  <c r="E9" i="3" s="1"/>
  <c r="E10" i="3" s="1"/>
  <c r="E11" i="3" s="1"/>
  <c r="E12" i="3" s="1"/>
  <c r="E13" i="3" s="1"/>
  <c r="E14" i="3" s="1"/>
  <c r="E15" i="3" s="1"/>
  <c r="E16" i="3" s="1"/>
  <c r="E17" i="3" s="1"/>
  <c r="E18" i="3" s="1"/>
  <c r="E19" i="3" s="1"/>
  <c r="E20" i="3" s="1"/>
  <c r="E21" i="3" s="1"/>
  <c r="E22" i="3" s="1"/>
  <c r="E23" i="3" s="1"/>
  <c r="E24" i="3" s="1"/>
  <c r="E25" i="3" s="1"/>
  <c r="E26" i="3" s="1"/>
  <c r="E27" i="3" s="1"/>
  <c r="E28" i="3" s="1"/>
  <c r="E29" i="3" s="1"/>
  <c r="E30" i="3" s="1"/>
  <c r="E31" i="3" s="1"/>
  <c r="E32" i="3" s="1"/>
  <c r="E33" i="3" s="1"/>
  <c r="E34" i="3" s="1"/>
  <c r="E35" i="3" s="1"/>
  <c r="E36" i="3" s="1"/>
  <c r="E37" i="3" s="1"/>
  <c r="E38" i="3" s="1"/>
  <c r="E39" i="3" s="1"/>
  <c r="E40" i="3" s="1"/>
  <c r="E41" i="3" s="1"/>
  <c r="E42" i="3" s="1"/>
  <c r="E43" i="3" s="1"/>
  <c r="E44" i="3" s="1"/>
  <c r="E45" i="3" s="1"/>
  <c r="E46" i="3" s="1"/>
  <c r="E47" i="3" s="1"/>
  <c r="E48" i="3" s="1"/>
  <c r="E49" i="3" s="1"/>
  <c r="E50" i="3" s="1"/>
  <c r="E51" i="3" s="1"/>
  <c r="E52" i="3" s="1"/>
  <c r="E53" i="3" s="1"/>
  <c r="E54" i="3" s="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104" i="3" s="1"/>
  <c r="E105" i="3" s="1"/>
  <c r="E106" i="3" s="1"/>
  <c r="E107" i="3" s="1"/>
  <c r="E108" i="3" s="1"/>
  <c r="T6" i="3"/>
  <c r="V6" i="3" s="1"/>
  <c r="D57" i="3"/>
  <c r="F57" i="3" s="1"/>
  <c r="D59" i="3"/>
  <c r="D60" i="3"/>
  <c r="F60" i="3" s="1"/>
  <c r="L65" i="3" s="1"/>
  <c r="L66" i="3" s="1"/>
  <c r="L67" i="3" s="1"/>
  <c r="L68" i="3" s="1"/>
  <c r="L69" i="3" s="1"/>
  <c r="L70" i="3" s="1"/>
  <c r="L71" i="3" s="1"/>
  <c r="L72" i="3" s="1"/>
  <c r="L73" i="3" s="1"/>
  <c r="L74" i="3" s="1"/>
  <c r="L75" i="3" s="1"/>
  <c r="L76" i="3" s="1"/>
  <c r="L77" i="3" s="1"/>
  <c r="L78" i="3" s="1"/>
  <c r="L79" i="3" s="1"/>
  <c r="L80" i="3" s="1"/>
  <c r="L81" i="3" s="1"/>
  <c r="L82" i="3" s="1"/>
  <c r="L83" i="3" s="1"/>
  <c r="L84" i="3" s="1"/>
  <c r="L85" i="3" s="1"/>
  <c r="L86" i="3" s="1"/>
  <c r="L87" i="3" s="1"/>
  <c r="L88" i="3" s="1"/>
  <c r="L89" i="3" s="1"/>
  <c r="L90" i="3" s="1"/>
  <c r="L91" i="3" s="1"/>
  <c r="L92" i="3" s="1"/>
  <c r="L93" i="3" s="1"/>
  <c r="L94" i="3" s="1"/>
  <c r="L95" i="3" s="1"/>
  <c r="L96" i="3" s="1"/>
  <c r="L97" i="3" s="1"/>
  <c r="L98" i="3" s="1"/>
  <c r="L99" i="3" s="1"/>
  <c r="L100" i="3" s="1"/>
  <c r="L101" i="3" s="1"/>
  <c r="L102" i="3" s="1"/>
  <c r="F59" i="3"/>
  <c r="D58" i="3"/>
  <c r="F58" i="3" s="1"/>
  <c r="D56" i="3"/>
  <c r="F56" i="3" s="1"/>
  <c r="D55" i="3"/>
  <c r="F55" i="3" s="1"/>
  <c r="D54" i="3"/>
  <c r="F54" i="3" s="1"/>
  <c r="D53" i="3"/>
  <c r="F53" i="3" s="1"/>
  <c r="D52" i="3"/>
  <c r="F52" i="3" s="1"/>
  <c r="D51" i="3"/>
  <c r="F51" i="3" s="1"/>
  <c r="D50" i="3"/>
  <c r="F50" i="3" s="1"/>
  <c r="D49" i="3"/>
  <c r="F49" i="3" s="1"/>
  <c r="D48" i="3"/>
  <c r="F48" i="3" s="1"/>
  <c r="D47" i="3"/>
  <c r="F47" i="3" s="1"/>
  <c r="D46" i="3"/>
  <c r="F46" i="3" s="1"/>
  <c r="D45" i="3"/>
  <c r="F45" i="3" s="1"/>
  <c r="D44" i="3"/>
  <c r="F44" i="3" s="1"/>
  <c r="D43" i="3"/>
  <c r="F43" i="3" s="1"/>
  <c r="D42" i="3"/>
  <c r="F42" i="3" s="1"/>
  <c r="D41" i="3"/>
  <c r="F41" i="3" s="1"/>
  <c r="D40" i="3"/>
  <c r="F40" i="3" s="1"/>
  <c r="D39" i="3"/>
  <c r="F39" i="3" s="1"/>
  <c r="D38" i="3"/>
  <c r="F38" i="3" s="1"/>
  <c r="D37" i="3"/>
  <c r="F37" i="3" s="1"/>
  <c r="D36" i="3"/>
  <c r="F36" i="3" s="1"/>
  <c r="D35" i="3"/>
  <c r="F35" i="3" s="1"/>
  <c r="D34" i="3"/>
  <c r="F34" i="3" s="1"/>
  <c r="D33" i="3"/>
  <c r="F33" i="3" s="1"/>
  <c r="D32" i="3"/>
  <c r="F32" i="3" s="1"/>
  <c r="D31" i="3"/>
  <c r="F31" i="3" s="1"/>
  <c r="D30" i="3"/>
  <c r="F30" i="3" s="1"/>
  <c r="D29" i="3"/>
  <c r="F29" i="3" s="1"/>
  <c r="D28" i="3"/>
  <c r="F28" i="3" s="1"/>
  <c r="D27" i="3"/>
  <c r="F27" i="3" s="1"/>
  <c r="D26" i="3"/>
  <c r="F26" i="3" s="1"/>
  <c r="D25" i="3"/>
  <c r="F25" i="3" s="1"/>
  <c r="D24" i="3"/>
  <c r="F24" i="3" s="1"/>
  <c r="D23" i="3"/>
  <c r="F23" i="3" s="1"/>
  <c r="D22" i="3"/>
  <c r="F22" i="3" s="1"/>
  <c r="D21" i="3"/>
  <c r="F21" i="3" s="1"/>
  <c r="D20" i="3"/>
  <c r="F20" i="3" s="1"/>
  <c r="D19" i="3"/>
  <c r="F19" i="3" s="1"/>
  <c r="D18" i="3"/>
  <c r="F18" i="3" s="1"/>
  <c r="D17" i="3"/>
  <c r="F17" i="3" s="1"/>
  <c r="D16" i="3"/>
  <c r="F16" i="3" s="1"/>
  <c r="D15" i="3"/>
  <c r="F15" i="3" s="1"/>
  <c r="D14" i="3"/>
  <c r="F14" i="3" s="1"/>
  <c r="D13" i="3"/>
  <c r="F13" i="3" s="1"/>
  <c r="D12" i="3"/>
  <c r="F12" i="3" s="1"/>
  <c r="D11" i="3"/>
  <c r="F11" i="3" s="1"/>
  <c r="D10" i="3"/>
  <c r="F10" i="3" s="1"/>
  <c r="D9" i="3"/>
  <c r="F9" i="3" s="1"/>
  <c r="D8" i="3"/>
  <c r="F8" i="3" s="1"/>
  <c r="D7" i="3"/>
  <c r="F7" i="3" s="1"/>
  <c r="D6" i="3"/>
  <c r="F6" i="3" s="1"/>
  <c r="D5" i="3"/>
  <c r="F5" i="3" s="1"/>
  <c r="H5" i="3" s="1"/>
  <c r="L103" i="3" l="1"/>
  <c r="L104" i="3" s="1"/>
  <c r="L105" i="3" s="1"/>
  <c r="L106" i="3" s="1"/>
  <c r="L107" i="3" s="1"/>
  <c r="L108" i="3" s="1"/>
  <c r="L109" i="3" s="1"/>
  <c r="L110" i="3" s="1"/>
  <c r="L111" i="3" s="1"/>
  <c r="L112" i="3" s="1"/>
  <c r="N5" i="3" s="1"/>
  <c r="G4" i="4"/>
  <c r="I4" i="4" s="1"/>
  <c r="K4" i="4" s="1"/>
  <c r="L4" i="4" s="1"/>
  <c r="P4" i="4" s="1"/>
  <c r="V8" i="3"/>
  <c r="V11" i="3" s="1"/>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E51" i="5" l="1"/>
  <c r="Q4" i="4"/>
  <c r="E53" i="5"/>
  <c r="E76" i="5"/>
  <c r="E78" i="5"/>
  <c r="E77" i="5"/>
  <c r="V12" i="3"/>
  <c r="V18" i="3" s="1"/>
  <c r="V19" i="3" s="1"/>
  <c r="H76" i="5" l="1"/>
  <c r="J76" i="5" s="1"/>
  <c r="H77" i="5"/>
  <c r="J77" i="5" s="1"/>
  <c r="H78" i="5"/>
  <c r="J78" i="5" s="1"/>
  <c r="E54" i="5" l="1"/>
  <c r="D12" i="5"/>
</calcChain>
</file>

<file path=xl/sharedStrings.xml><?xml version="1.0" encoding="utf-8"?>
<sst xmlns="http://schemas.openxmlformats.org/spreadsheetml/2006/main" count="205" uniqueCount="162">
  <si>
    <t>HEPI</t>
  </si>
  <si>
    <t>Year</t>
  </si>
  <si>
    <t>CPI (based on HEPI chart)</t>
  </si>
  <si>
    <t>HEPI value (Beg Date + 3, prior to 1961)</t>
  </si>
  <si>
    <t>HEPI value (Beg Date + 3, 1961 or later)</t>
  </si>
  <si>
    <t>Plus 3</t>
  </si>
  <si>
    <t>Current year</t>
  </si>
  <si>
    <t>Corpus</t>
  </si>
  <si>
    <t>Inflated Corpus</t>
  </si>
  <si>
    <t>120% of Inflated Corpus</t>
  </si>
  <si>
    <t>Shares</t>
  </si>
  <si>
    <t>PPS</t>
  </si>
  <si>
    <t>Market Value</t>
  </si>
  <si>
    <t>Appreciation available over 120% of inflated corpus</t>
  </si>
  <si>
    <t>Date of first gift/date of establishment</t>
  </si>
  <si>
    <t xml:space="preserve">Funds Available? </t>
  </si>
  <si>
    <t>Inflation adjustment factor</t>
  </si>
  <si>
    <t>CU Inflation Value</t>
  </si>
  <si>
    <t>increase from beg</t>
  </si>
  <si>
    <t>Quick Calc</t>
  </si>
  <si>
    <t>Beginning Inflation Index value</t>
  </si>
  <si>
    <t>Current Inflation Index value</t>
  </si>
  <si>
    <t>Decap Inflation Calculation</t>
  </si>
  <si>
    <t>Project Number</t>
  </si>
  <si>
    <t>ENXXXXXX</t>
  </si>
  <si>
    <t>Project Name</t>
  </si>
  <si>
    <t>Name</t>
  </si>
  <si>
    <t>Endowment Decapitalization Request Form</t>
  </si>
  <si>
    <t>Attachment 1</t>
  </si>
  <si>
    <t>Fiscal Year:</t>
  </si>
  <si>
    <t>FYXX</t>
  </si>
  <si>
    <t>Date of Request:</t>
  </si>
  <si>
    <t>Date</t>
  </si>
  <si>
    <t>True - EHDVY</t>
  </si>
  <si>
    <t>True - EHDVN</t>
  </si>
  <si>
    <t>School/Department:</t>
  </si>
  <si>
    <t>Name of School or Department</t>
  </si>
  <si>
    <t>Quasi - EQUAS</t>
  </si>
  <si>
    <t>Endowment Name:</t>
  </si>
  <si>
    <t>Long Name of Endowment</t>
  </si>
  <si>
    <t>Project Number:</t>
  </si>
  <si>
    <t>Endowment Type:</t>
  </si>
  <si>
    <t>Amount of Decap Requested:</t>
  </si>
  <si>
    <t>Date Established:</t>
  </si>
  <si>
    <t>Y/N</t>
  </si>
  <si>
    <t xml:space="preserve">PROJECT CHARTSTRINGS </t>
  </si>
  <si>
    <t>Decap Project</t>
  </si>
  <si>
    <t xml:space="preserve">Project </t>
  </si>
  <si>
    <t xml:space="preserve">Department </t>
  </si>
  <si>
    <t xml:space="preserve">Initiative </t>
  </si>
  <si>
    <t xml:space="preserve">Segment </t>
  </si>
  <si>
    <t xml:space="preserve">Amount </t>
  </si>
  <si>
    <t>Original Gifts to Endowment</t>
  </si>
  <si>
    <t>FVSchedule</t>
  </si>
  <si>
    <t>[D]</t>
  </si>
  <si>
    <t>120% Cushion (True Endowments)</t>
  </si>
  <si>
    <t>Are funds available for this decap?</t>
  </si>
  <si>
    <t>(Accumulated Appreciation After Decap" in any year must be positive.)</t>
  </si>
  <si>
    <t>Original gifts to be Adjusted (per donor instructions)</t>
  </si>
  <si>
    <t>NO</t>
  </si>
  <si>
    <t>If "Yes", enter Amount</t>
  </si>
  <si>
    <t>Destination of Decap Amount</t>
  </si>
  <si>
    <t>Project</t>
  </si>
  <si>
    <t>Amount</t>
  </si>
  <si>
    <t>Decap Total</t>
  </si>
  <si>
    <t xml:space="preserve">Check </t>
  </si>
  <si>
    <t>URXXXXXX</t>
  </si>
  <si>
    <t>XXXXXXXX</t>
  </si>
  <si>
    <t>Shares as of:</t>
  </si>
  <si>
    <t>Month Year</t>
  </si>
  <si>
    <t>Share Price as of:</t>
  </si>
  <si>
    <t>FY of expenses incurred</t>
  </si>
  <si>
    <t>Share Price</t>
  </si>
  <si>
    <t>Accumulated Appreciation Before Decap</t>
  </si>
  <si>
    <t>Accumulated Decap</t>
  </si>
  <si>
    <t>Accumulated Appreciation After Decap</t>
  </si>
  <si>
    <t>Decap %</t>
  </si>
  <si>
    <t>[A]</t>
  </si>
  <si>
    <t>[B]</t>
  </si>
  <si>
    <t>[C]</t>
  </si>
  <si>
    <t>[MV] = A x B</t>
  </si>
  <si>
    <t>[E] = MV - [D]</t>
  </si>
  <si>
    <t>[F]</t>
  </si>
  <si>
    <t xml:space="preserve">[E] - [F] </t>
  </si>
  <si>
    <t>Yes</t>
  </si>
  <si>
    <t>Has this fund been decapped in any of the previous 4 fiscal years?</t>
  </si>
  <si>
    <t>No</t>
  </si>
  <si>
    <t>If yes, please unhide rows below and detail FY and amount.</t>
  </si>
  <si>
    <t>FY of decap</t>
  </si>
  <si>
    <t>Decap Amount</t>
  </si>
  <si>
    <t>APPROVALS</t>
  </si>
  <si>
    <t>Dean/VP Approval</t>
  </si>
  <si>
    <t>Date:</t>
  </si>
  <si>
    <t>Endowment Compliance Approval</t>
  </si>
  <si>
    <t>VP, Budget and Financial Planning</t>
  </si>
  <si>
    <t>Inflated Original Gifts to Endowment</t>
  </si>
  <si>
    <t>Inflated Gifts to Endowment</t>
  </si>
  <si>
    <t>Instructions for the Endowment Decapitalization Request Form</t>
  </si>
  <si>
    <r>
      <t xml:space="preserve">Complete all items in </t>
    </r>
    <r>
      <rPr>
        <sz val="10"/>
        <color indexed="10"/>
        <rFont val="Arial"/>
        <family val="2"/>
      </rPr>
      <t>RED</t>
    </r>
  </si>
  <si>
    <r>
      <t xml:space="preserve">All items in </t>
    </r>
    <r>
      <rPr>
        <sz val="10"/>
        <color indexed="18"/>
        <rFont val="Arial"/>
        <family val="2"/>
      </rPr>
      <t>BLUE</t>
    </r>
    <r>
      <rPr>
        <sz val="10"/>
        <rFont val="Arial"/>
        <family val="2"/>
      </rPr>
      <t xml:space="preserve"> are completed automatically based on the responses that you input</t>
    </r>
  </si>
  <si>
    <t>All items in BLACK do not need to be adjusted</t>
  </si>
  <si>
    <t>Please see the specific instructions below for each line item required.</t>
  </si>
  <si>
    <t>Enter the name of School/Department.</t>
  </si>
  <si>
    <t>Enter the long name of the Endowment.</t>
  </si>
  <si>
    <t>Principal Account No:</t>
  </si>
  <si>
    <t>Enter the ARC Project number of the endowment (ENXXXXXX).</t>
  </si>
  <si>
    <t>Enter the total dollar amount to be withdrawn from endowment principal account.</t>
  </si>
  <si>
    <t>Select the ARC Project Type for this endowment - "True" (either EHDVN or EHDVN) or "Quasi" (EQUAS)</t>
  </si>
  <si>
    <t>Describe the purpose of the endowment fund:</t>
  </si>
  <si>
    <t xml:space="preserve">Please describe the purpose(s) for which the endowment fund may be expended. </t>
  </si>
  <si>
    <t>Describe the nature of the expenses:</t>
  </si>
  <si>
    <t xml:space="preserve">Please describe the nature of the expenses that the decap will cover (i.e. salary, general operating costs, financial aid), including the name and title of individuals whose salaries are being funded by the decap. </t>
  </si>
  <si>
    <t>Describe the way in which expenses are in compliance:</t>
  </si>
  <si>
    <t>Document specifically how the expenses that the decap is funding are in accordance with the terms.  Description should be complete and detailed so that a third party would easily understand how the expenses meet the terms.</t>
  </si>
  <si>
    <t>Describe the rationale or need for the decap:</t>
  </si>
  <si>
    <t>Please describe the rationale or need to decap the fund.   Note if the decap is required by the terms.  In order to comply with new state laws, describe your consideration of alternatives that might be appropriate in the circumstances (for example, funding from other school/department sources; deferring spending; additional fund-raising; other cost cutting) and the impact such alternatives would have on the school’s operations, programs, financial position.</t>
  </si>
  <si>
    <t>Original gifts to endowment:</t>
  </si>
  <si>
    <t>Enter the amount of the original gifts to the endowment, also called corpus or historic dollar value.</t>
  </si>
  <si>
    <t>Original gifts to be adjusted:</t>
  </si>
  <si>
    <t>At times, a donor agreement may direct a decap that releases the permanent restriction on the original gifts to the fund, so that this amount is no longer required to be permanently endowed and will be used for current expenditure.  If this is the case, type "Yes" and enter the amount, so that the corpus that had been recorded as permanently restricted may be adjusted.</t>
  </si>
  <si>
    <t>Destination of Decap Amount:</t>
  </si>
  <si>
    <t>Enter the ARC Project Number(s) and charstring information that the decap proceeds will be credited to and the amount to each account.  This is typically the endowment income fund of the same project being decapped, but may also be other projects as appropriate. If additional projects are needed,  please unhide the rows [click on the "+" in the left margin]. If the total distributed to these accounts does not equal the decap total requests at the top of the spreadsheet, a note will pop up until corrected.</t>
  </si>
  <si>
    <t>Inputs for the table at the bottom of the page may be obtained from the "Endowment Market Value" report on the ARC portal.</t>
  </si>
  <si>
    <t>FY of expenses incurred:</t>
  </si>
  <si>
    <t>This should represent the fiscal year in which the expenses were incurred that the decap will fund.  In most cases, this will be the current FY.  For special circumstances where the expenses were incurred in a prior year, use one line for each fiscal year.</t>
  </si>
  <si>
    <t>Shares and Share Price:</t>
  </si>
  <si>
    <t>When expenses are from only the current fiscal year, enter the most recent number of shares and the share price, and indicate the month and year.  If expenses are from multiple fiscal years, use the final end of year number of shares and share price for the earlier years, and the most recent number of shares and share price for the current fiscal year.</t>
  </si>
  <si>
    <t>Accumulated Decap:</t>
  </si>
  <si>
    <t>When EXPENSES are from ONLY the CURRENT fiscal year, NO ADJUSTMENT to this formula is necessary.  If EXPENSES are from MULTIPLE fiscal YEARS, the amount in this field should represent the expenses from that specific FY that are included in the decap plus the sum of this field from any prior years included.  The amount of the "Accumulated Decap" in the final year included would then equal the total amount of the decap request.</t>
  </si>
  <si>
    <t>Decaps in any of the previous 4 fiscal years:</t>
  </si>
  <si>
    <t>If this fund has been decapped in any of the 4 fiscal years preceeding the current, please unhide the rows [click on the "+" in the left margin] and enter the fiscal year(s) and amount.</t>
  </si>
  <si>
    <t>Gift or Establishment</t>
  </si>
  <si>
    <t>EST</t>
  </si>
  <si>
    <t>The year in which the endowment was established.  This is linked to the Inflation Calculation sheet.</t>
  </si>
  <si>
    <t>Was decap in Trustee submission?</t>
  </si>
  <si>
    <t>Select "Y" or "N".  Select "Y" if this is budgeted.  Operating decaps are required to be budgeted, and Capital decaps should identify the endowment in the project documentation.  If decap has not been budgeted, the decap will not be processed unless special approval from OMB is obtained.</t>
  </si>
  <si>
    <t>Is decap budgeted?</t>
  </si>
  <si>
    <t xml:space="preserve">Select "Y" or "N".  If this was added as an update during the current fiscal year, so not included in the Trustee materials, select "N".  </t>
  </si>
  <si>
    <t>Complete Inflation Calculation tab first</t>
  </si>
  <si>
    <t>Project Name:</t>
  </si>
  <si>
    <t>Enter the ARC Project name</t>
  </si>
  <si>
    <t>Date of first gift/establishment:</t>
  </si>
  <si>
    <t xml:space="preserve">Enter the Year of the date of the first gift, or if not available, the date of establishment.  </t>
  </si>
  <si>
    <t>Gift or Establishment:</t>
  </si>
  <si>
    <t>Enter "GIFT" if date represents the date of the first gift or "EST" if date represents the date of establishment</t>
  </si>
  <si>
    <t>Current Year:</t>
  </si>
  <si>
    <t xml:space="preserve">Original Gifts </t>
  </si>
  <si>
    <t>Inflated Original Gifts</t>
  </si>
  <si>
    <t>120% of Inflated Original Gifts</t>
  </si>
  <si>
    <t>Original Gifts:</t>
  </si>
  <si>
    <t>Shares:</t>
  </si>
  <si>
    <t>Share Price:</t>
  </si>
  <si>
    <t>Enter the most recent endowment price per share.   Can be found on the Endowment Market Value Report.</t>
  </si>
  <si>
    <t>Enter the amount of the original gifts to the endowment, also called corpus or historic dollar value.  Can be found on the Endowment Market Value Report.</t>
  </si>
  <si>
    <t>Enter the most recent endowment shares.   Can be found on the Endowment Market Value Report.</t>
  </si>
  <si>
    <t>Complete Request and Approval tab next</t>
  </si>
  <si>
    <t>Appreciation available over 120% of Inflated Original Gifts</t>
  </si>
  <si>
    <t>Confirm funds are available:</t>
  </si>
  <si>
    <t>The calculation selects the inflation factor based on the current year and three years from the date of the first gift/establishment, which is used to calculate the original gifts to the endowment after inflation plus the 120% cushion.  If there is appreciation available over 120% of the inflated original gifts, the fund may be decapped.</t>
  </si>
  <si>
    <t xml:space="preserve">Current HEPI year </t>
  </si>
  <si>
    <t>Enter the most recent fiscal year for which HEPI is available, which is the prior fiscal year</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</si>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</sst>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7" formatCode="&quot;$&quot;#,##0.00_);\(&quot;$&quot;#,##0.00\)"/>
    <numFmt numFmtId="44" formatCode="_(&quot;$&quot;* #,##0.00_);_(&quot;$&quot;* \(#,##0.00\);_(&quot;$&quot;* &quot;-&quot;??_);_(@_)"/>
    <numFmt numFmtId="43" formatCode="_(* #,##0.00_);_(* \(#,##0.00\);_(* &quot;-&quot;??_);_(@_)"/>
    <numFmt numFmtId="164" formatCode="0.000000"/>
    <numFmt numFmtId="165" formatCode="0.0"/>
    <numFmt numFmtId="166" formatCode="mm/dd/yy;@"/>
    <numFmt numFmtId="167" formatCode="_(* #,##0_);_(* \(#,##0\);_(* &quot;-&quot;??_);_(@_)"/>
    <numFmt numFmtId="168" formatCode="#,##0.000000_);\(#,##0.000000\)"/>
    <numFmt numFmtId="169" formatCode="#,###.00"/>
    <numFmt numFmtId="170" formatCode="&quot;$&quot;#,##0\ ;\(&quot;$&quot;#,##0\)"/>
    <numFmt numFmtId="171" formatCode="#,##0_);\(#,##0\);&quot;-&quot;_);@_)"/>
    <numFmt numFmtId="172" formatCode="0.0%"/>
    <numFmt numFmtId="173" formatCode="_(* #,##0.0_);_(* \(#,##0.0\);_(* &quot;-&quot;??_);_(@_)"/>
  </numFmts>
  <fonts count="73">
    <font>
      <sz val="11"/>
      <color theme="1"/>
      <name val="Calibri"/>
      <family val="2"/>
      <scheme val="minor"/>
    </font>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name val="Arial"/>
      <family val="2"/>
    </font>
    <font>
      <b/>
      <sz val="10"/>
      <name val="Arial"/>
      <family val="2"/>
    </font>
    <font>
      <b/>
      <sz val="12"/>
      <name val="Arial"/>
      <family val="2"/>
    </font>
    <font>
      <b/>
      <sz val="10"/>
      <color rgb="FFFF0000"/>
      <name val="Arial"/>
      <family val="2"/>
    </font>
    <font>
      <b/>
      <sz val="10"/>
      <color indexed="10"/>
      <name val="Arial"/>
      <family val="2"/>
    </font>
    <font>
      <sz val="10"/>
      <color indexed="10"/>
      <name val="Arial"/>
      <family val="2"/>
    </font>
    <font>
      <sz val="10"/>
      <color theme="0"/>
      <name val="Arial"/>
      <family val="2"/>
    </font>
    <font>
      <b/>
      <sz val="10"/>
      <color theme="4" tint="-0.249977111117893"/>
      <name val="Arial"/>
      <family val="2"/>
    </font>
    <font>
      <b/>
      <sz val="10"/>
      <color rgb="FF000000"/>
      <name val="Arial"/>
      <family val="2"/>
    </font>
    <font>
      <sz val="11"/>
      <color rgb="FFFF0000"/>
      <name val="Arial"/>
      <family val="2"/>
    </font>
    <font>
      <b/>
      <sz val="10"/>
      <color theme="0"/>
      <name val="Arial"/>
      <family val="2"/>
    </font>
    <font>
      <sz val="10"/>
      <color theme="4" tint="-0.249977111117893"/>
      <name val="Arial"/>
      <family val="2"/>
    </font>
    <font>
      <b/>
      <i/>
      <sz val="9"/>
      <name val="Arial"/>
      <family val="2"/>
    </font>
    <font>
      <sz val="9"/>
      <color theme="0"/>
      <name val="Arial"/>
      <family val="2"/>
    </font>
    <font>
      <b/>
      <sz val="9"/>
      <name val="Arial"/>
      <family val="2"/>
    </font>
    <font>
      <b/>
      <sz val="9"/>
      <color theme="4" tint="-0.249977111117893"/>
      <name val="Arial"/>
      <family val="2"/>
    </font>
    <font>
      <b/>
      <strike/>
      <sz val="10"/>
      <name val="Arial"/>
      <family val="2"/>
    </font>
    <font>
      <b/>
      <u val="singleAccounting"/>
      <sz val="10"/>
      <name val="Arial"/>
      <family val="2"/>
    </font>
    <font>
      <u val="singleAccounting"/>
      <sz val="10"/>
      <name val="Arial"/>
      <family val="2"/>
    </font>
    <font>
      <b/>
      <sz val="10"/>
      <color indexed="18"/>
      <name val="Arial"/>
      <family val="2"/>
    </font>
    <font>
      <b/>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color rgb="FF000000"/>
      <name val="Arial"/>
      <family val="2"/>
    </font>
    <font>
      <sz val="10"/>
      <name val="MS Sans Serif"/>
      <family val="2"/>
    </font>
    <font>
      <sz val="9"/>
      <color theme="1"/>
      <name val="Arial"/>
      <family val="2"/>
    </font>
    <font>
      <sz val="10"/>
      <color indexed="24"/>
      <name val="Arial"/>
      <family val="2"/>
    </font>
    <font>
      <b/>
      <sz val="10"/>
      <color indexed="64"/>
      <name val="Arial"/>
      <family val="2"/>
    </font>
    <font>
      <sz val="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1"/>
      <color theme="10"/>
      <name val="Calibri"/>
      <family val="2"/>
    </font>
    <font>
      <u/>
      <sz val="10"/>
      <color indexed="12"/>
      <name val="Arial"/>
      <family val="2"/>
    </font>
    <font>
      <sz val="12"/>
      <name val="Arial"/>
      <family val="2"/>
    </font>
    <font>
      <sz val="11"/>
      <color indexed="62"/>
      <name val="Calibri"/>
      <family val="2"/>
    </font>
    <font>
      <sz val="11"/>
      <color indexed="52"/>
      <name val="Calibri"/>
      <family val="2"/>
    </font>
    <font>
      <sz val="11"/>
      <color indexed="60"/>
      <name val="Calibri"/>
      <family val="2"/>
    </font>
    <font>
      <sz val="10"/>
      <color theme="1"/>
      <name val="Arial"/>
      <family val="2"/>
    </font>
    <font>
      <sz val="8"/>
      <name val="MS Sans Serif"/>
      <family val="2"/>
    </font>
    <font>
      <sz val="10"/>
      <name val="Arial Unicode MS"/>
      <family val="2"/>
    </font>
    <font>
      <b/>
      <sz val="8"/>
      <color indexed="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18"/>
      <name val="Arial"/>
      <family val="2"/>
    </font>
    <font>
      <u/>
      <sz val="10"/>
      <name val="Arial"/>
      <family val="2"/>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bgColor indexed="64"/>
      </patternFill>
    </fill>
    <fill>
      <patternFill patternType="solid">
        <fgColor theme="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medium">
        <color indexed="64"/>
      </top>
      <bottom style="medium">
        <color indexed="64"/>
      </bottom>
      <diagonal/>
    </border>
  </borders>
  <cellStyleXfs count="1515">
    <xf numFmtId="0" fontId="0"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18" fillId="12"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18" fillId="9"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8" fillId="3" borderId="0" applyNumberFormat="0" applyBorder="0" applyAlignment="0" applyProtection="0"/>
    <xf numFmtId="0" fontId="12" fillId="6" borderId="4" applyNumberFormat="0" applyAlignment="0" applyProtection="0"/>
    <xf numFmtId="0" fontId="14" fillId="7" borderId="7" applyNumberFormat="0" applyAlignment="0" applyProtection="0"/>
    <xf numFmtId="0" fontId="16" fillId="0" borderId="0" applyNumberFormat="0" applyFill="0" applyBorder="0" applyAlignment="0" applyProtection="0"/>
    <xf numFmtId="0" fontId="7" fillId="2" borderId="0" applyNumberFormat="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10" fillId="5" borderId="4" applyNumberFormat="0" applyAlignment="0" applyProtection="0"/>
    <xf numFmtId="0" fontId="13" fillId="0" borderId="6" applyNumberFormat="0" applyFill="0" applyAlignment="0" applyProtection="0"/>
    <xf numFmtId="0" fontId="9" fillId="4" borderId="0" applyNumberFormat="0" applyBorder="0" applyAlignment="0" applyProtection="0"/>
    <xf numFmtId="0" fontId="2" fillId="8" borderId="8" applyNumberFormat="0" applyFont="0" applyAlignment="0" applyProtection="0"/>
    <xf numFmtId="0" fontId="11" fillId="6" borderId="5" applyNumberFormat="0" applyAlignment="0" applyProtection="0"/>
    <xf numFmtId="0" fontId="3" fillId="0" borderId="0" applyNumberFormat="0" applyFill="0" applyBorder="0" applyAlignment="0" applyProtection="0"/>
    <xf numFmtId="0" fontId="17" fillId="0" borderId="9" applyNumberFormat="0" applyFill="0" applyAlignment="0" applyProtection="0"/>
    <xf numFmtId="0" fontId="15" fillId="0" borderId="0" applyNumberFormat="0" applyFill="0" applyBorder="0" applyAlignment="0" applyProtection="0"/>
    <xf numFmtId="22" fontId="1" fillId="0" borderId="0"/>
    <xf numFmtId="43" fontId="2"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40" fillId="37"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39" borderId="0" applyNumberFormat="0" applyBorder="0" applyAlignment="0" applyProtection="0"/>
    <xf numFmtId="0" fontId="40" fillId="39" borderId="0" applyNumberFormat="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0" fillId="40"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0" borderId="0" applyNumberFormat="0" applyBorder="0" applyAlignment="0" applyProtection="0"/>
    <xf numFmtId="0" fontId="40" fillId="40" borderId="0" applyNumberFormat="0" applyBorder="0" applyAlignment="0" applyProtection="0"/>
    <xf numFmtId="0" fontId="40" fillId="40"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2" borderId="0" applyNumberFormat="0" applyBorder="0" applyAlignment="0" applyProtection="0"/>
    <xf numFmtId="0" fontId="41" fillId="52" borderId="0" applyNumberFormat="0" applyBorder="0" applyAlignment="0" applyProtection="0"/>
    <xf numFmtId="0" fontId="41" fillId="52"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2" fillId="38" borderId="0" applyNumberFormat="0" applyBorder="0" applyAlignment="0" applyProtection="0"/>
    <xf numFmtId="0" fontId="42" fillId="38" borderId="0" applyNumberFormat="0" applyBorder="0" applyAlignment="0" applyProtection="0"/>
    <xf numFmtId="0" fontId="42" fillId="38" borderId="0" applyNumberFormat="0" applyBorder="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3" fillId="55" borderId="36" applyNumberFormat="0" applyAlignment="0" applyProtection="0"/>
    <xf numFmtId="0" fontId="44" fillId="56" borderId="37" applyNumberFormat="0" applyAlignment="0" applyProtection="0"/>
    <xf numFmtId="0" fontId="44" fillId="56" borderId="37" applyNumberFormat="0" applyAlignment="0" applyProtection="0"/>
    <xf numFmtId="0" fontId="44" fillId="56" borderId="37" applyNumberFormat="0" applyAlignment="0" applyProtection="0"/>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6" fillId="0" borderId="0" applyFont="0" applyFill="0" applyBorder="0" applyAlignment="0" applyProtection="0"/>
    <xf numFmtId="43" fontId="46" fillId="0" borderId="0" applyFont="0" applyFill="0" applyBorder="0" applyAlignment="0" applyProtection="0"/>
    <xf numFmtId="43" fontId="47"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1" fillId="0" borderId="0" applyFont="0" applyFill="0" applyBorder="0" applyAlignment="0" applyProtection="0"/>
    <xf numFmtId="43" fontId="45"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4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5" fillId="0" borderId="0" applyFont="0" applyFill="0" applyBorder="0" applyAlignment="0" applyProtection="0">
      <alignment vertical="top"/>
    </xf>
    <xf numFmtId="43" fontId="1" fillId="0" borderId="0" applyFont="0" applyFill="0" applyBorder="0" applyAlignment="0" applyProtection="0"/>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8" fillId="0" borderId="0" applyFont="0" applyFill="0" applyBorder="0" applyAlignment="0" applyProtection="0"/>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3" fontId="49"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50" fillId="0" borderId="0" applyFont="0" applyFill="0" applyBorder="0" applyAlignment="0" applyProtection="0"/>
    <xf numFmtId="44" fontId="50" fillId="0" borderId="0" applyFont="0" applyFill="0" applyBorder="0" applyAlignment="0" applyProtection="0"/>
    <xf numFmtId="44" fontId="5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170" fontId="49" fillId="0" borderId="0" applyFont="0" applyFill="0" applyBorder="0" applyAlignment="0" applyProtection="0"/>
    <xf numFmtId="0" fontId="49" fillId="0" borderId="0" applyFont="0" applyFill="0" applyBorder="0" applyAlignment="0" applyProtection="0"/>
    <xf numFmtId="171" fontId="51" fillId="0" borderId="0" applyFont="0" applyFill="0" applyBorder="0" applyProtection="0">
      <alignment horizontal="right"/>
    </xf>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2" fontId="49" fillId="0" borderId="0" applyFont="0" applyFill="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6" fillId="0" borderId="40" applyNumberFormat="0" applyFill="0" applyAlignment="0" applyProtection="0"/>
    <xf numFmtId="0" fontId="56" fillId="0" borderId="40" applyNumberFormat="0" applyFill="0" applyAlignment="0" applyProtection="0"/>
    <xf numFmtId="0" fontId="56" fillId="0" borderId="40" applyNumberFormat="0" applyFill="0" applyAlignment="0" applyProtection="0"/>
    <xf numFmtId="0" fontId="56" fillId="0" borderId="40"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37" fontId="59" fillId="0" borderId="0">
      <alignment vertical="top"/>
    </xf>
    <xf numFmtId="37" fontId="20" fillId="0" borderId="0">
      <alignment vertical="top"/>
    </xf>
    <xf numFmtId="37" fontId="21" fillId="0" borderId="0">
      <alignment horizontal="left"/>
    </xf>
    <xf numFmtId="37" fontId="59" fillId="0" borderId="0">
      <alignment horizontal="left"/>
    </xf>
    <xf numFmtId="37" fontId="20" fillId="0" borderId="0"/>
    <xf numFmtId="37" fontId="1" fillId="0" borderId="0">
      <alignment vertical="top"/>
    </xf>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0" fillId="42" borderId="36" applyNumberFormat="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2" fillId="57" borderId="0" applyNumberFormat="0" applyBorder="0" applyAlignment="0" applyProtection="0"/>
    <xf numFmtId="0" fontId="62" fillId="57" borderId="0" applyNumberFormat="0" applyBorder="0" applyAlignment="0" applyProtection="0"/>
    <xf numFmtId="0" fontId="62" fillId="57" borderId="0" applyNumberFormat="0" applyBorder="0" applyAlignment="0" applyProtection="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63" fillId="0" borderId="0"/>
    <xf numFmtId="0" fontId="63" fillId="0" borderId="0"/>
    <xf numFmtId="0" fontId="63" fillId="0" borderId="0"/>
    <xf numFmtId="0" fontId="63"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0" borderId="0">
      <alignment vertical="top"/>
    </xf>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5" fillId="0" borderId="0">
      <alignment vertical="top"/>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5"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45" fillId="0" borderId="0">
      <alignment vertical="top"/>
    </xf>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5" fillId="0" borderId="0">
      <alignment vertical="top"/>
    </xf>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xf numFmtId="0" fontId="1" fillId="0" borderId="0"/>
    <xf numFmtId="0" fontId="40"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4" fillId="0" borderId="0"/>
    <xf numFmtId="0" fontId="1" fillId="0" borderId="0"/>
    <xf numFmtId="0" fontId="1" fillId="0" borderId="0"/>
    <xf numFmtId="0" fontId="1" fillId="0" borderId="0"/>
    <xf numFmtId="0" fontId="2" fillId="0" borderId="0"/>
    <xf numFmtId="0" fontId="45" fillId="0" borderId="0">
      <alignment vertical="top"/>
    </xf>
    <xf numFmtId="0" fontId="63" fillId="0" borderId="0"/>
    <xf numFmtId="0" fontId="63"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63"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1" fillId="0" borderId="0"/>
    <xf numFmtId="0" fontId="1" fillId="0" borderId="0"/>
    <xf numFmtId="0" fontId="64" fillId="0" borderId="0"/>
    <xf numFmtId="0" fontId="63"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1" fillId="0" borderId="0"/>
    <xf numFmtId="0" fontId="1" fillId="0" borderId="0"/>
    <xf numFmtId="0" fontId="1" fillId="0" borderId="0"/>
    <xf numFmtId="0" fontId="1"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63" fillId="0" borderId="0"/>
    <xf numFmtId="0" fontId="63" fillId="0" borderId="0"/>
    <xf numFmtId="0" fontId="63" fillId="0" borderId="0"/>
    <xf numFmtId="0" fontId="63" fillId="0" borderId="0"/>
    <xf numFmtId="0" fontId="46" fillId="0" borderId="0"/>
    <xf numFmtId="0" fontId="46"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1" fillId="0" borderId="0"/>
    <xf numFmtId="0" fontId="1"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63" fillId="0" borderId="0"/>
    <xf numFmtId="0" fontId="64" fillId="0" borderId="0"/>
    <xf numFmtId="0" fontId="64" fillId="0" borderId="0"/>
    <xf numFmtId="0" fontId="1" fillId="0" borderId="0"/>
    <xf numFmtId="0" fontId="1" fillId="0" borderId="0"/>
    <xf numFmtId="0" fontId="1" fillId="0" borderId="0"/>
    <xf numFmtId="0" fontId="64" fillId="0" borderId="0"/>
    <xf numFmtId="0" fontId="1" fillId="0" borderId="0"/>
    <xf numFmtId="0" fontId="45" fillId="0" borderId="0">
      <alignment vertical="top"/>
    </xf>
    <xf numFmtId="0" fontId="1" fillId="0" borderId="0"/>
    <xf numFmtId="0" fontId="64" fillId="0" borderId="0"/>
    <xf numFmtId="0" fontId="64"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64" fillId="0" borderId="0"/>
    <xf numFmtId="0" fontId="45" fillId="0" borderId="0">
      <alignment vertical="top"/>
    </xf>
    <xf numFmtId="0" fontId="45" fillId="0" borderId="0">
      <alignment vertical="top"/>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65"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1" fillId="0" borderId="0"/>
    <xf numFmtId="0" fontId="1"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1"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1"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63" fillId="0" borderId="0"/>
    <xf numFmtId="0" fontId="63" fillId="0" borderId="0"/>
    <xf numFmtId="0" fontId="63"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6" fillId="0" borderId="0"/>
    <xf numFmtId="0" fontId="46" fillId="0" borderId="0"/>
    <xf numFmtId="0" fontId="64" fillId="0" borderId="0"/>
    <xf numFmtId="0" fontId="64" fillId="0" borderId="0"/>
    <xf numFmtId="0" fontId="64" fillId="0" borderId="0"/>
    <xf numFmtId="0" fontId="46" fillId="0" borderId="0"/>
    <xf numFmtId="0" fontId="46" fillId="0" borderId="0"/>
    <xf numFmtId="0" fontId="46" fillId="0" borderId="0"/>
    <xf numFmtId="0" fontId="45" fillId="0" borderId="0">
      <alignment vertical="top"/>
    </xf>
    <xf numFmtId="0" fontId="64" fillId="0" borderId="0"/>
    <xf numFmtId="0" fontId="2" fillId="0" borderId="0"/>
    <xf numFmtId="0" fontId="2" fillId="0" borderId="0"/>
    <xf numFmtId="0" fontId="2" fillId="0" borderId="0"/>
    <xf numFmtId="0" fontId="59" fillId="0" borderId="0"/>
    <xf numFmtId="0" fontId="2" fillId="0" borderId="0"/>
    <xf numFmtId="0" fontId="2" fillId="0" borderId="0"/>
    <xf numFmtId="0" fontId="2" fillId="0" borderId="0"/>
    <xf numFmtId="0" fontId="63" fillId="0" borderId="0"/>
    <xf numFmtId="0" fontId="63" fillId="0" borderId="0"/>
    <xf numFmtId="0" fontId="63" fillId="0" borderId="0"/>
    <xf numFmtId="0" fontId="6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1" fillId="58" borderId="42" applyNumberFormat="0" applyFont="0" applyAlignment="0" applyProtection="0"/>
    <xf numFmtId="0" fontId="1" fillId="58" borderId="42" applyNumberFormat="0" applyFont="0" applyAlignment="0" applyProtection="0"/>
    <xf numFmtId="0" fontId="1" fillId="58" borderId="42" applyNumberFormat="0" applyFont="0" applyAlignment="0" applyProtection="0"/>
    <xf numFmtId="0" fontId="1" fillId="58" borderId="42" applyNumberFormat="0" applyFont="0" applyAlignment="0" applyProtection="0"/>
    <xf numFmtId="0" fontId="1" fillId="58" borderId="42" applyNumberFormat="0" applyFont="0" applyAlignment="0" applyProtection="0"/>
    <xf numFmtId="0" fontId="1" fillId="58" borderId="42" applyNumberFormat="0" applyFont="0" applyAlignment="0" applyProtection="0"/>
    <xf numFmtId="0" fontId="1" fillId="58" borderId="42" applyNumberFormat="0" applyFont="0" applyAlignment="0" applyProtection="0"/>
    <xf numFmtId="0" fontId="1" fillId="58" borderId="42" applyNumberFormat="0" applyFont="0" applyAlignment="0" applyProtection="0"/>
    <xf numFmtId="0" fontId="1" fillId="58" borderId="42" applyNumberFormat="0" applyFont="0" applyAlignment="0" applyProtection="0"/>
    <xf numFmtId="0" fontId="1" fillId="58" borderId="42" applyNumberFormat="0" applyFont="0" applyAlignment="0" applyProtection="0"/>
    <xf numFmtId="0" fontId="1" fillId="58" borderId="42" applyNumberFormat="0" applyFont="0" applyAlignment="0" applyProtection="0"/>
    <xf numFmtId="0" fontId="1" fillId="58" borderId="42" applyNumberFormat="0" applyFont="0" applyAlignment="0" applyProtection="0"/>
    <xf numFmtId="0" fontId="1" fillId="58" borderId="42" applyNumberFormat="0" applyFont="0" applyAlignment="0" applyProtection="0"/>
    <xf numFmtId="0" fontId="1" fillId="58" borderId="42" applyNumberFormat="0" applyFont="0" applyAlignment="0" applyProtection="0"/>
    <xf numFmtId="0" fontId="1" fillId="58" borderId="42" applyNumberFormat="0" applyFont="0" applyAlignment="0" applyProtection="0"/>
    <xf numFmtId="0" fontId="1" fillId="58" borderId="42" applyNumberFormat="0" applyFont="0" applyAlignment="0" applyProtection="0"/>
    <xf numFmtId="0" fontId="1" fillId="58" borderId="42" applyNumberFormat="0" applyFont="0" applyAlignment="0" applyProtection="0"/>
    <xf numFmtId="0" fontId="1"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0" fontId="40" fillId="58" borderId="42" applyNumberFormat="0" applyFont="0" applyAlignment="0" applyProtection="0"/>
    <xf numFmtId="37" fontId="66" fillId="0" borderId="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0" fontId="67" fillId="55" borderId="43" applyNumberFormat="0" applyAlignment="0" applyProtection="0"/>
    <xf numFmtId="172" fontId="4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5" fillId="0" borderId="0" applyFont="0" applyFill="0" applyBorder="0" applyAlignment="0" applyProtection="0">
      <alignment vertical="top"/>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cellStyleXfs>
  <cellXfs count="202">
    <xf numFmtId="0" fontId="0" fillId="0" borderId="0" xfId="0"/>
    <xf numFmtId="0" fontId="0" fillId="0" borderId="0" xfId="0" applyAlignment="1">
      <alignment horizontal="center"/>
    </xf>
    <xf numFmtId="0" fontId="0" fillId="0" borderId="0" xfId="0" applyAlignment="1">
      <alignment horizontal="center" wrapText="1"/>
    </xf>
    <xf numFmtId="0" fontId="0" fillId="0" borderId="0" xfId="0" applyAlignment="1">
      <alignment wrapText="1"/>
    </xf>
    <xf numFmtId="0" fontId="0" fillId="33" borderId="0" xfId="0" applyFill="1" applyAlignment="1">
      <alignment horizontal="center" wrapText="1"/>
    </xf>
    <xf numFmtId="0" fontId="0" fillId="33" borderId="0" xfId="0" applyFill="1" applyAlignment="1">
      <alignment horizontal="center"/>
    </xf>
    <xf numFmtId="0" fontId="15" fillId="0" borderId="11" xfId="0" applyFont="1" applyBorder="1"/>
    <xf numFmtId="165" fontId="0" fillId="33" borderId="0" xfId="0" applyNumberFormat="1" applyFill="1" applyAlignment="1">
      <alignment horizontal="center"/>
    </xf>
    <xf numFmtId="165" fontId="0" fillId="33" borderId="10" xfId="0" applyNumberFormat="1" applyFill="1" applyBorder="1" applyAlignment="1">
      <alignment horizontal="center"/>
    </xf>
    <xf numFmtId="0" fontId="0" fillId="0" borderId="0" xfId="0" applyAlignment="1">
      <alignment horizontal="right"/>
    </xf>
    <xf numFmtId="165" fontId="0" fillId="0" borderId="0" xfId="0" applyNumberFormat="1" applyAlignment="1">
      <alignment horizontal="right"/>
    </xf>
    <xf numFmtId="43" fontId="15" fillId="0" borderId="11" xfId="43" applyFont="1" applyBorder="1" applyAlignment="1">
      <alignment horizontal="right"/>
    </xf>
    <xf numFmtId="43" fontId="0" fillId="0" borderId="0" xfId="0" applyNumberFormat="1" applyAlignment="1">
      <alignment horizontal="right"/>
    </xf>
    <xf numFmtId="164" fontId="15" fillId="0" borderId="11" xfId="0" applyNumberFormat="1" applyFont="1" applyBorder="1" applyAlignment="1">
      <alignment horizontal="right"/>
    </xf>
    <xf numFmtId="43" fontId="0" fillId="0" borderId="0" xfId="43" applyFont="1" applyAlignment="1">
      <alignment horizontal="right"/>
    </xf>
    <xf numFmtId="0" fontId="15" fillId="0" borderId="12" xfId="0" applyFont="1" applyBorder="1" applyAlignment="1">
      <alignment horizontal="center"/>
    </xf>
    <xf numFmtId="0" fontId="0" fillId="0" borderId="12" xfId="0" applyBorder="1" applyAlignment="1">
      <alignment horizontal="center"/>
    </xf>
    <xf numFmtId="0" fontId="0" fillId="0" borderId="12" xfId="0" applyBorder="1"/>
    <xf numFmtId="43" fontId="15" fillId="0" borderId="12" xfId="43" applyFont="1" applyBorder="1"/>
    <xf numFmtId="43" fontId="0" fillId="0" borderId="12" xfId="0" applyNumberFormat="1" applyBorder="1"/>
    <xf numFmtId="164" fontId="15" fillId="0" borderId="12" xfId="0" applyNumberFormat="1" applyFont="1" applyBorder="1" applyAlignment="1">
      <alignment horizontal="right"/>
    </xf>
    <xf numFmtId="0" fontId="0" fillId="0" borderId="12" xfId="0" applyBorder="1" applyAlignment="1">
      <alignment horizontal="right"/>
    </xf>
    <xf numFmtId="0" fontId="15" fillId="0" borderId="13" xfId="0" applyFont="1" applyBorder="1" applyAlignment="1">
      <alignment horizontal="center"/>
    </xf>
    <xf numFmtId="0" fontId="0" fillId="0" borderId="13" xfId="0" applyBorder="1" applyAlignment="1">
      <alignment horizontal="center"/>
    </xf>
    <xf numFmtId="165" fontId="0" fillId="0" borderId="13" xfId="0" applyNumberFormat="1" applyBorder="1" applyAlignment="1">
      <alignment horizontal="right"/>
    </xf>
    <xf numFmtId="0" fontId="0" fillId="0" borderId="13" xfId="0" applyBorder="1"/>
    <xf numFmtId="43" fontId="15" fillId="0" borderId="13" xfId="43" applyFont="1" applyBorder="1"/>
    <xf numFmtId="43" fontId="0" fillId="0" borderId="13" xfId="0" applyNumberFormat="1" applyBorder="1"/>
    <xf numFmtId="164" fontId="15" fillId="0" borderId="13" xfId="0" applyNumberFormat="1" applyFont="1" applyBorder="1" applyAlignment="1">
      <alignment horizontal="right"/>
    </xf>
    <xf numFmtId="0" fontId="0" fillId="0" borderId="13" xfId="0" applyBorder="1" applyAlignment="1">
      <alignment horizontal="right"/>
    </xf>
    <xf numFmtId="0" fontId="17" fillId="0" borderId="14" xfId="0" applyFont="1" applyBorder="1" applyAlignment="1">
      <alignment horizontal="center" wrapText="1"/>
    </xf>
    <xf numFmtId="0" fontId="17" fillId="0" borderId="15" xfId="0" applyFont="1" applyBorder="1" applyAlignment="1">
      <alignment horizontal="center" wrapText="1"/>
    </xf>
    <xf numFmtId="0" fontId="17" fillId="0" borderId="16" xfId="0" applyFont="1" applyBorder="1" applyAlignment="1">
      <alignment horizontal="center" wrapText="1"/>
    </xf>
    <xf numFmtId="165" fontId="0" fillId="34" borderId="0" xfId="0" applyNumberFormat="1" applyFill="1"/>
    <xf numFmtId="0" fontId="0" fillId="34" borderId="0" xfId="0" applyFill="1"/>
    <xf numFmtId="0" fontId="0" fillId="34" borderId="0" xfId="0" applyFill="1" applyAlignment="1">
      <alignment horizontal="center" wrapText="1"/>
    </xf>
    <xf numFmtId="0" fontId="0" fillId="34" borderId="0" xfId="0" applyFill="1" applyAlignment="1">
      <alignment horizontal="center"/>
    </xf>
    <xf numFmtId="0" fontId="17" fillId="0" borderId="0" xfId="0" applyFont="1" applyAlignment="1">
      <alignment horizontal="left"/>
    </xf>
    <xf numFmtId="0" fontId="19" fillId="35" borderId="17" xfId="44" applyFont="1" applyFill="1" applyBorder="1"/>
    <xf numFmtId="0" fontId="1" fillId="35" borderId="18" xfId="44" applyFont="1" applyFill="1" applyBorder="1"/>
    <xf numFmtId="0" fontId="20" fillId="35" borderId="18" xfId="44" applyFont="1" applyFill="1" applyBorder="1"/>
    <xf numFmtId="0" fontId="1" fillId="35" borderId="19" xfId="44" applyFont="1" applyFill="1" applyBorder="1"/>
    <xf numFmtId="0" fontId="1" fillId="35" borderId="0" xfId="44" applyFont="1" applyFill="1"/>
    <xf numFmtId="0" fontId="21" fillId="35" borderId="20" xfId="44" applyFont="1" applyFill="1" applyBorder="1"/>
    <xf numFmtId="0" fontId="22" fillId="35" borderId="0" xfId="44" applyFont="1" applyFill="1" applyBorder="1"/>
    <xf numFmtId="0" fontId="1" fillId="35" borderId="0" xfId="44" applyFont="1" applyFill="1" applyBorder="1"/>
    <xf numFmtId="0" fontId="1" fillId="35" borderId="21" xfId="44" applyFont="1" applyFill="1" applyBorder="1"/>
    <xf numFmtId="0" fontId="20" fillId="35" borderId="20" xfId="44" applyFont="1" applyFill="1" applyBorder="1"/>
    <xf numFmtId="166" fontId="23" fillId="35" borderId="0" xfId="44" applyNumberFormat="1" applyFont="1" applyFill="1" applyBorder="1" applyAlignment="1">
      <alignment horizontal="left"/>
    </xf>
    <xf numFmtId="0" fontId="24" fillId="35" borderId="0" xfId="44" applyFont="1" applyFill="1" applyBorder="1"/>
    <xf numFmtId="0" fontId="25" fillId="35" borderId="0" xfId="44" quotePrefix="1" applyFont="1" applyFill="1"/>
    <xf numFmtId="0" fontId="20" fillId="35" borderId="20" xfId="44" applyFont="1" applyFill="1" applyBorder="1" applyAlignment="1">
      <alignment horizontal="left"/>
    </xf>
    <xf numFmtId="0" fontId="23" fillId="35" borderId="0" xfId="44" applyFont="1" applyFill="1" applyBorder="1"/>
    <xf numFmtId="0" fontId="24" fillId="35" borderId="21" xfId="44" applyFont="1" applyFill="1" applyBorder="1"/>
    <xf numFmtId="0" fontId="25" fillId="35" borderId="0" xfId="44" applyFont="1" applyFill="1"/>
    <xf numFmtId="0" fontId="23" fillId="35" borderId="0" xfId="44" applyFont="1" applyFill="1" applyBorder="1" applyAlignment="1">
      <alignment wrapText="1"/>
    </xf>
    <xf numFmtId="0" fontId="23" fillId="35" borderId="0" xfId="44" applyFont="1" applyFill="1" applyBorder="1" applyAlignment="1">
      <alignment horizontal="left"/>
    </xf>
    <xf numFmtId="0" fontId="20" fillId="35" borderId="0" xfId="44" applyFont="1" applyFill="1" applyBorder="1"/>
    <xf numFmtId="7" fontId="23" fillId="35" borderId="0" xfId="44" applyNumberFormat="1" applyFont="1" applyFill="1" applyBorder="1" applyAlignment="1">
      <alignment horizontal="left"/>
    </xf>
    <xf numFmtId="0" fontId="26" fillId="35" borderId="0" xfId="44" applyFont="1" applyFill="1" applyBorder="1"/>
    <xf numFmtId="0" fontId="1" fillId="35" borderId="20" xfId="44" applyFont="1" applyFill="1" applyBorder="1"/>
    <xf numFmtId="5" fontId="1" fillId="35" borderId="0" xfId="44" applyNumberFormat="1" applyFont="1" applyFill="1" applyBorder="1"/>
    <xf numFmtId="0" fontId="27" fillId="35" borderId="20" xfId="44" applyFont="1" applyFill="1" applyBorder="1" applyAlignment="1">
      <alignment horizontal="left" readingOrder="2"/>
    </xf>
    <xf numFmtId="0" fontId="28" fillId="35" borderId="20" xfId="44" applyFont="1" applyFill="1" applyBorder="1" applyAlignment="1">
      <alignment horizontal="left" readingOrder="2"/>
    </xf>
    <xf numFmtId="0" fontId="20" fillId="33" borderId="22" xfId="44" applyFont="1" applyFill="1" applyBorder="1"/>
    <xf numFmtId="0" fontId="20" fillId="33" borderId="23" xfId="44" applyFont="1" applyFill="1" applyBorder="1"/>
    <xf numFmtId="0" fontId="23" fillId="33" borderId="24" xfId="44" applyFont="1" applyFill="1" applyBorder="1"/>
    <xf numFmtId="0" fontId="20" fillId="35" borderId="23" xfId="44" applyFont="1" applyFill="1" applyBorder="1"/>
    <xf numFmtId="0" fontId="23" fillId="35" borderId="21" xfId="44" applyFont="1" applyFill="1" applyBorder="1"/>
    <xf numFmtId="0" fontId="29" fillId="36" borderId="25" xfId="44" applyFont="1" applyFill="1" applyBorder="1"/>
    <xf numFmtId="0" fontId="25" fillId="36" borderId="26" xfId="44" applyFont="1" applyFill="1" applyBorder="1"/>
    <xf numFmtId="0" fontId="25" fillId="36" borderId="27" xfId="44" applyFont="1" applyFill="1" applyBorder="1"/>
    <xf numFmtId="0" fontId="20" fillId="35" borderId="12" xfId="44" applyFont="1" applyFill="1" applyBorder="1"/>
    <xf numFmtId="0" fontId="20" fillId="35" borderId="12" xfId="44" applyFont="1" applyFill="1" applyBorder="1" applyAlignment="1">
      <alignment horizontal="center"/>
    </xf>
    <xf numFmtId="0" fontId="20" fillId="35" borderId="25" xfId="44" applyFont="1" applyFill="1" applyBorder="1"/>
    <xf numFmtId="0" fontId="20" fillId="35" borderId="26" xfId="44" applyFont="1" applyFill="1" applyBorder="1"/>
    <xf numFmtId="0" fontId="1" fillId="35" borderId="27" xfId="44" applyFont="1" applyFill="1" applyBorder="1"/>
    <xf numFmtId="0" fontId="1" fillId="35" borderId="12" xfId="44" applyFont="1" applyFill="1" applyBorder="1"/>
    <xf numFmtId="7" fontId="23" fillId="35" borderId="12" xfId="44" applyNumberFormat="1" applyFont="1" applyFill="1" applyBorder="1" applyAlignment="1">
      <alignment horizontal="center"/>
    </xf>
    <xf numFmtId="0" fontId="1" fillId="35" borderId="28" xfId="44" applyFont="1" applyFill="1" applyBorder="1"/>
    <xf numFmtId="0" fontId="1" fillId="35" borderId="0" xfId="44" applyFont="1" applyFill="1" applyBorder="1" applyAlignment="1">
      <alignment horizontal="center"/>
    </xf>
    <xf numFmtId="0" fontId="20" fillId="35" borderId="0" xfId="44" applyFont="1" applyFill="1" applyBorder="1" applyAlignment="1">
      <alignment horizontal="left"/>
    </xf>
    <xf numFmtId="167" fontId="20" fillId="35" borderId="0" xfId="46" applyNumberFormat="1" applyFont="1" applyFill="1" applyBorder="1"/>
    <xf numFmtId="0" fontId="26" fillId="35" borderId="0" xfId="44" applyFont="1" applyFill="1" applyBorder="1" applyAlignment="1">
      <alignment horizontal="center"/>
    </xf>
    <xf numFmtId="0" fontId="31" fillId="35" borderId="0" xfId="44" applyFont="1" applyFill="1" applyBorder="1"/>
    <xf numFmtId="0" fontId="24" fillId="35" borderId="0" xfId="44" applyFont="1" applyFill="1" applyBorder="1" applyAlignment="1">
      <alignment horizontal="center"/>
    </xf>
    <xf numFmtId="7" fontId="23" fillId="35" borderId="0" xfId="44" applyNumberFormat="1" applyFont="1" applyFill="1" applyBorder="1" applyAlignment="1">
      <alignment horizontal="center"/>
    </xf>
    <xf numFmtId="0" fontId="1" fillId="0" borderId="0" xfId="44" applyFont="1" applyFill="1" applyBorder="1"/>
    <xf numFmtId="7" fontId="23" fillId="0" borderId="0" xfId="44" applyNumberFormat="1" applyFont="1" applyFill="1" applyBorder="1" applyAlignment="1">
      <alignment horizontal="center"/>
    </xf>
    <xf numFmtId="0" fontId="32" fillId="36" borderId="27" xfId="47" applyFont="1" applyFill="1" applyBorder="1"/>
    <xf numFmtId="7" fontId="33" fillId="35" borderId="0" xfId="47" applyNumberFormat="1" applyFont="1" applyFill="1" applyBorder="1" applyAlignment="1">
      <alignment horizontal="center"/>
    </xf>
    <xf numFmtId="0" fontId="20" fillId="35" borderId="12" xfId="44" applyFont="1" applyFill="1" applyBorder="1" applyAlignment="1">
      <alignment horizontal="center" wrapText="1"/>
    </xf>
    <xf numFmtId="0" fontId="33" fillId="35" borderId="12" xfId="47" applyFont="1" applyFill="1" applyBorder="1" applyAlignment="1">
      <alignment horizontal="center"/>
    </xf>
    <xf numFmtId="167" fontId="33" fillId="35" borderId="0" xfId="48" applyNumberFormat="1" applyFont="1" applyFill="1" applyBorder="1"/>
    <xf numFmtId="0" fontId="23" fillId="35" borderId="12" xfId="44" applyFont="1" applyFill="1" applyBorder="1" applyAlignment="1">
      <alignment horizontal="left"/>
    </xf>
    <xf numFmtId="7" fontId="34" fillId="35" borderId="12" xfId="47" applyNumberFormat="1" applyFont="1" applyFill="1" applyBorder="1"/>
    <xf numFmtId="0" fontId="30" fillId="35" borderId="0" xfId="44" applyFont="1" applyFill="1" applyBorder="1"/>
    <xf numFmtId="167" fontId="35" fillId="35" borderId="0" xfId="46" applyNumberFormat="1" applyFont="1" applyFill="1" applyBorder="1"/>
    <xf numFmtId="0" fontId="23" fillId="35" borderId="20" xfId="44" applyFont="1" applyFill="1" applyBorder="1" applyAlignment="1">
      <alignment horizontal="left"/>
    </xf>
    <xf numFmtId="7" fontId="23" fillId="35" borderId="21" xfId="44" applyNumberFormat="1" applyFont="1" applyFill="1" applyBorder="1" applyAlignment="1">
      <alignment horizontal="center"/>
    </xf>
    <xf numFmtId="0" fontId="20" fillId="35" borderId="29" xfId="44" applyFont="1" applyFill="1" applyBorder="1" applyAlignment="1">
      <alignment horizontal="center" wrapText="1"/>
    </xf>
    <xf numFmtId="0" fontId="20" fillId="35" borderId="30" xfId="44" applyFont="1" applyFill="1" applyBorder="1" applyAlignment="1">
      <alignment horizontal="center" wrapText="1"/>
    </xf>
    <xf numFmtId="0" fontId="22" fillId="35" borderId="20" xfId="44" applyFont="1" applyFill="1" applyBorder="1"/>
    <xf numFmtId="168" fontId="23" fillId="35" borderId="0" xfId="44" applyNumberFormat="1" applyFont="1" applyFill="1" applyBorder="1" applyAlignment="1" applyProtection="1">
      <alignment horizontal="center"/>
    </xf>
    <xf numFmtId="37" fontId="23" fillId="35" borderId="0" xfId="46" applyNumberFormat="1" applyFont="1" applyFill="1" applyBorder="1" applyAlignment="1">
      <alignment horizontal="center"/>
    </xf>
    <xf numFmtId="0" fontId="36" fillId="35" borderId="0" xfId="44" applyFont="1" applyFill="1" applyBorder="1"/>
    <xf numFmtId="7" fontId="26" fillId="35" borderId="0" xfId="44" applyNumberFormat="1" applyFont="1" applyFill="1" applyBorder="1"/>
    <xf numFmtId="0" fontId="37" fillId="35" borderId="0" xfId="44" applyFont="1" applyFill="1" applyBorder="1"/>
    <xf numFmtId="9" fontId="26" fillId="35" borderId="21" xfId="45" applyFont="1" applyFill="1" applyBorder="1"/>
    <xf numFmtId="49" fontId="22" fillId="35" borderId="20" xfId="44" applyNumberFormat="1" applyFont="1" applyFill="1" applyBorder="1" applyAlignment="1">
      <alignment horizontal="left"/>
    </xf>
    <xf numFmtId="39" fontId="20" fillId="35" borderId="0" xfId="44" applyNumberFormat="1" applyFont="1" applyFill="1" applyBorder="1"/>
    <xf numFmtId="7" fontId="1" fillId="35" borderId="0" xfId="44" applyNumberFormat="1" applyFont="1" applyFill="1" applyBorder="1"/>
    <xf numFmtId="37" fontId="20" fillId="35" borderId="21" xfId="44" applyNumberFormat="1" applyFont="1" applyFill="1" applyBorder="1"/>
    <xf numFmtId="7" fontId="23" fillId="35" borderId="0" xfId="44" applyNumberFormat="1" applyFont="1" applyFill="1" applyBorder="1"/>
    <xf numFmtId="7" fontId="38" fillId="35" borderId="0" xfId="44" applyNumberFormat="1" applyFont="1" applyFill="1" applyBorder="1"/>
    <xf numFmtId="0" fontId="1" fillId="35" borderId="0" xfId="44" applyFill="1" applyBorder="1" applyAlignment="1">
      <alignment horizontal="center"/>
    </xf>
    <xf numFmtId="0" fontId="1" fillId="35" borderId="0" xfId="44" quotePrefix="1" applyFill="1" applyBorder="1" applyAlignment="1">
      <alignment horizontal="center"/>
    </xf>
    <xf numFmtId="0" fontId="1" fillId="35" borderId="21" xfId="44" quotePrefix="1" applyFont="1" applyFill="1" applyBorder="1" applyAlignment="1">
      <alignment horizontal="center"/>
    </xf>
    <xf numFmtId="0" fontId="1" fillId="35" borderId="0" xfId="44" quotePrefix="1" applyFont="1" applyFill="1" applyBorder="1" applyAlignment="1">
      <alignment horizontal="left"/>
    </xf>
    <xf numFmtId="0" fontId="1" fillId="35" borderId="0" xfId="44" applyFont="1" applyFill="1" applyBorder="1" applyAlignment="1"/>
    <xf numFmtId="0" fontId="20" fillId="35" borderId="20" xfId="44" applyFont="1" applyFill="1" applyBorder="1" applyAlignment="1">
      <alignment horizontal="center" vertical="top" wrapText="1"/>
    </xf>
    <xf numFmtId="0" fontId="20" fillId="35" borderId="0" xfId="44" applyFont="1" applyFill="1" applyBorder="1" applyAlignment="1">
      <alignment horizontal="center" vertical="top"/>
    </xf>
    <xf numFmtId="0" fontId="1" fillId="35" borderId="0" xfId="44" applyFill="1"/>
    <xf numFmtId="0" fontId="22" fillId="35" borderId="20" xfId="44" applyFont="1" applyFill="1" applyBorder="1" applyAlignment="1">
      <alignment horizontal="center" vertical="top"/>
    </xf>
    <xf numFmtId="7" fontId="23" fillId="35" borderId="0" xfId="44" applyNumberFormat="1" applyFont="1" applyFill="1" applyBorder="1" applyAlignment="1">
      <alignment horizontal="center" vertical="top"/>
    </xf>
    <xf numFmtId="0" fontId="1" fillId="35" borderId="0" xfId="44" applyFont="1" applyFill="1" applyBorder="1" applyAlignment="1">
      <alignment horizontal="left"/>
    </xf>
    <xf numFmtId="37" fontId="39" fillId="35" borderId="0" xfId="44" quotePrefix="1" applyNumberFormat="1" applyFont="1" applyFill="1" applyBorder="1" applyAlignment="1"/>
    <xf numFmtId="37" fontId="39" fillId="35" borderId="0" xfId="44" applyNumberFormat="1" applyFont="1" applyFill="1" applyBorder="1" applyAlignment="1"/>
    <xf numFmtId="169" fontId="39" fillId="35" borderId="0" xfId="44" applyNumberFormat="1" applyFont="1" applyFill="1" applyBorder="1" applyAlignment="1">
      <alignment horizontal="right"/>
    </xf>
    <xf numFmtId="0" fontId="20" fillId="35" borderId="31" xfId="44" applyFont="1" applyFill="1" applyBorder="1"/>
    <xf numFmtId="0" fontId="1" fillId="35" borderId="32" xfId="44" applyFont="1" applyFill="1" applyBorder="1"/>
    <xf numFmtId="0" fontId="1" fillId="35" borderId="23" xfId="44" applyFont="1" applyFill="1" applyBorder="1" applyAlignment="1">
      <alignment vertical="top"/>
    </xf>
    <xf numFmtId="0" fontId="1" fillId="35" borderId="23" xfId="44" applyFont="1" applyFill="1" applyBorder="1"/>
    <xf numFmtId="0" fontId="20" fillId="35" borderId="0" xfId="44" applyFont="1" applyFill="1" applyBorder="1" applyAlignment="1">
      <alignment horizontal="right"/>
    </xf>
    <xf numFmtId="0" fontId="1" fillId="35" borderId="24" xfId="44" applyFont="1" applyFill="1" applyBorder="1"/>
    <xf numFmtId="0" fontId="1" fillId="35" borderId="0" xfId="44" applyFont="1" applyFill="1" applyBorder="1" applyAlignment="1">
      <alignment vertical="top"/>
    </xf>
    <xf numFmtId="0" fontId="1" fillId="35" borderId="20" xfId="44" applyFont="1" applyFill="1" applyBorder="1" applyAlignment="1">
      <alignment vertical="top"/>
    </xf>
    <xf numFmtId="0" fontId="1" fillId="35" borderId="33" xfId="44" applyFont="1" applyFill="1" applyBorder="1"/>
    <xf numFmtId="0" fontId="1" fillId="35" borderId="34" xfId="44" applyFont="1" applyFill="1" applyBorder="1"/>
    <xf numFmtId="0" fontId="1" fillId="35" borderId="35" xfId="44" applyFont="1" applyFill="1" applyBorder="1"/>
    <xf numFmtId="37" fontId="1" fillId="35" borderId="0" xfId="44" applyNumberFormat="1" applyFont="1" applyFill="1"/>
    <xf numFmtId="0" fontId="20" fillId="35" borderId="0" xfId="44" applyFont="1" applyFill="1"/>
    <xf numFmtId="0" fontId="0" fillId="59" borderId="0" xfId="0" applyFill="1"/>
    <xf numFmtId="0" fontId="17" fillId="59" borderId="15" xfId="0" applyFont="1" applyFill="1" applyBorder="1" applyAlignment="1">
      <alignment horizontal="center" wrapText="1"/>
    </xf>
    <xf numFmtId="43" fontId="0" fillId="59" borderId="13" xfId="0" applyNumberFormat="1" applyFill="1" applyBorder="1"/>
    <xf numFmtId="43" fontId="0" fillId="59" borderId="12" xfId="0" applyNumberFormat="1" applyFill="1" applyBorder="1"/>
    <xf numFmtId="43" fontId="26" fillId="35" borderId="0" xfId="44" applyNumberFormat="1" applyFont="1" applyFill="1" applyBorder="1" applyAlignment="1">
      <alignment horizontal="center"/>
    </xf>
    <xf numFmtId="43" fontId="26" fillId="35" borderId="26" xfId="44" applyNumberFormat="1" applyFont="1" applyFill="1" applyBorder="1" applyAlignment="1">
      <alignment horizontal="center"/>
    </xf>
    <xf numFmtId="43" fontId="26" fillId="35" borderId="23" xfId="44" applyNumberFormat="1" applyFont="1" applyFill="1" applyBorder="1" applyAlignment="1">
      <alignment horizontal="center"/>
    </xf>
    <xf numFmtId="0" fontId="26" fillId="35" borderId="12" xfId="44" applyFont="1" applyFill="1" applyBorder="1"/>
    <xf numFmtId="7" fontId="26" fillId="35" borderId="12" xfId="44" applyNumberFormat="1" applyFont="1" applyFill="1" applyBorder="1" applyAlignment="1">
      <alignment horizontal="center"/>
    </xf>
    <xf numFmtId="0" fontId="26" fillId="35" borderId="0" xfId="44" applyFont="1" applyFill="1" applyBorder="1" applyAlignment="1">
      <alignment horizontal="left"/>
    </xf>
    <xf numFmtId="168" fontId="26" fillId="35" borderId="0" xfId="44" applyNumberFormat="1" applyFont="1" applyFill="1" applyBorder="1" applyAlignment="1" applyProtection="1">
      <alignment horizontal="center"/>
    </xf>
    <xf numFmtId="37" fontId="26" fillId="35" borderId="0" xfId="46" applyNumberFormat="1" applyFont="1" applyFill="1" applyBorder="1" applyAlignment="1">
      <alignment horizontal="center"/>
    </xf>
    <xf numFmtId="43" fontId="26" fillId="35" borderId="0" xfId="44" applyNumberFormat="1" applyFont="1" applyFill="1" applyBorder="1"/>
    <xf numFmtId="0" fontId="20" fillId="0" borderId="0" xfId="47" applyFont="1" applyBorder="1"/>
    <xf numFmtId="0" fontId="1" fillId="0" borderId="0" xfId="47" applyFont="1" applyBorder="1"/>
    <xf numFmtId="0" fontId="1" fillId="0" borderId="0" xfId="47"/>
    <xf numFmtId="0" fontId="1" fillId="0" borderId="0" xfId="47" applyFont="1" applyBorder="1" applyAlignment="1">
      <alignment horizontal="center"/>
    </xf>
    <xf numFmtId="0" fontId="1" fillId="0" borderId="0" xfId="47" applyFont="1" applyFill="1" applyBorder="1"/>
    <xf numFmtId="0" fontId="20" fillId="0" borderId="0" xfId="47" applyFont="1" applyBorder="1" applyAlignment="1">
      <alignment vertical="top" wrapText="1"/>
    </xf>
    <xf numFmtId="0" fontId="20" fillId="0" borderId="0" xfId="47" applyFont="1" applyBorder="1" applyAlignment="1">
      <alignment wrapText="1"/>
    </xf>
    <xf numFmtId="0" fontId="1" fillId="0" borderId="0" xfId="47" applyFont="1" applyBorder="1" applyAlignment="1">
      <alignment wrapText="1"/>
    </xf>
    <xf numFmtId="0" fontId="20" fillId="0" borderId="0" xfId="47" applyFont="1" applyBorder="1" applyAlignment="1">
      <alignment vertical="top"/>
    </xf>
    <xf numFmtId="0" fontId="20" fillId="0" borderId="0" xfId="47" applyFont="1" applyFill="1" applyBorder="1" applyAlignment="1">
      <alignment vertical="top" wrapText="1"/>
    </xf>
    <xf numFmtId="0" fontId="1" fillId="0" borderId="0" xfId="47" applyFont="1" applyFill="1" applyBorder="1" applyAlignment="1">
      <alignment vertical="top" wrapText="1"/>
    </xf>
    <xf numFmtId="0" fontId="20" fillId="0" borderId="0" xfId="47" applyFont="1" applyFill="1" applyBorder="1" applyAlignment="1">
      <alignment wrapText="1"/>
    </xf>
    <xf numFmtId="0" fontId="1" fillId="0" borderId="0" xfId="47" applyFont="1"/>
    <xf numFmtId="0" fontId="1" fillId="0" borderId="0" xfId="47" applyFont="1" applyBorder="1" applyAlignment="1">
      <alignment vertical="top" wrapText="1"/>
    </xf>
    <xf numFmtId="0" fontId="27" fillId="0" borderId="0" xfId="47" applyFont="1" applyAlignment="1">
      <alignment wrapText="1"/>
    </xf>
    <xf numFmtId="0" fontId="1" fillId="0" borderId="0" xfId="47" applyFont="1" applyBorder="1" applyAlignment="1">
      <alignment vertical="top"/>
    </xf>
    <xf numFmtId="0" fontId="20" fillId="0" borderId="0" xfId="47" applyFont="1" applyBorder="1" applyAlignment="1">
      <alignment horizontal="left" vertical="top" wrapText="1"/>
    </xf>
    <xf numFmtId="0" fontId="72" fillId="0" borderId="0" xfId="47" applyFont="1" applyBorder="1"/>
    <xf numFmtId="0" fontId="24" fillId="0" borderId="0" xfId="47" applyFont="1" applyBorder="1" applyAlignment="1">
      <alignment vertical="top" wrapText="1"/>
    </xf>
    <xf numFmtId="0" fontId="26" fillId="0" borderId="0" xfId="47" applyFont="1" applyBorder="1"/>
    <xf numFmtId="0" fontId="20" fillId="0" borderId="0" xfId="47" applyFont="1" applyAlignment="1">
      <alignment wrapText="1"/>
    </xf>
    <xf numFmtId="0" fontId="17" fillId="0" borderId="45" xfId="0" applyFont="1" applyBorder="1" applyAlignment="1">
      <alignment horizontal="center" wrapText="1"/>
    </xf>
    <xf numFmtId="0" fontId="21" fillId="0" borderId="0" xfId="47" applyFont="1" applyBorder="1"/>
    <xf numFmtId="0" fontId="0" fillId="34" borderId="0" xfId="0" applyFill="1" applyAlignment="1">
      <alignment horizontal="right" wrapText="1"/>
    </xf>
    <xf numFmtId="173" fontId="0" fillId="34" borderId="0" xfId="43" applyNumberFormat="1" applyFont="1" applyFill="1" applyAlignment="1">
      <alignment horizontal="center" wrapText="1"/>
    </xf>
    <xf numFmtId="0" fontId="1" fillId="35" borderId="25" xfId="44" applyFont="1" applyFill="1" applyBorder="1" applyAlignment="1">
      <alignment horizontal="left"/>
    </xf>
    <xf numFmtId="0" fontId="1" fillId="35" borderId="26" xfId="44" applyFont="1" applyFill="1" applyBorder="1" applyAlignment="1">
      <alignment horizontal="left"/>
    </xf>
    <xf numFmtId="0" fontId="1" fillId="35" borderId="27" xfId="44" applyFont="1" applyFill="1" applyBorder="1" applyAlignment="1">
      <alignment horizontal="left"/>
    </xf>
    <xf numFmtId="0" fontId="1" fillId="35" borderId="25" xfId="44" applyFont="1" applyFill="1" applyBorder="1" applyAlignment="1">
      <alignment horizontal="center"/>
    </xf>
    <xf numFmtId="0" fontId="1" fillId="35" borderId="26" xfId="44" applyFont="1" applyFill="1" applyBorder="1" applyAlignment="1">
      <alignment horizontal="center"/>
    </xf>
    <xf numFmtId="0" fontId="1" fillId="35" borderId="27" xfId="44" applyFont="1" applyFill="1" applyBorder="1" applyAlignment="1">
      <alignment horizontal="center"/>
    </xf>
    <xf numFmtId="0" fontId="29" fillId="36" borderId="25" xfId="44" applyFont="1" applyFill="1" applyBorder="1" applyAlignment="1">
      <alignment horizontal="left"/>
    </xf>
    <xf numFmtId="0" fontId="29" fillId="36" borderId="26" xfId="44" applyFont="1" applyFill="1" applyBorder="1" applyAlignment="1">
      <alignment horizontal="left"/>
    </xf>
    <xf numFmtId="0" fontId="29" fillId="36" borderId="27" xfId="44" applyFont="1" applyFill="1" applyBorder="1" applyAlignment="1">
      <alignment horizontal="left"/>
    </xf>
    <xf numFmtId="0" fontId="20" fillId="35" borderId="25" xfId="44" applyFont="1" applyFill="1" applyBorder="1" applyAlignment="1">
      <alignment horizontal="center"/>
    </xf>
    <xf numFmtId="0" fontId="20" fillId="35" borderId="26" xfId="44" applyFont="1" applyFill="1" applyBorder="1" applyAlignment="1">
      <alignment horizontal="center"/>
    </xf>
    <xf numFmtId="0" fontId="20" fillId="35" borderId="27" xfId="44" applyFont="1" applyFill="1" applyBorder="1" applyAlignment="1">
      <alignment horizontal="center"/>
    </xf>
    <xf numFmtId="0" fontId="1" fillId="0" borderId="0" xfId="47" applyFont="1" applyFill="1" applyBorder="1" applyAlignment="1">
      <alignment vertical="top" wrapText="1"/>
    </xf>
    <xf numFmtId="0" fontId="1" fillId="0" borderId="0" xfId="47" applyFont="1" applyBorder="1" applyAlignment="1">
      <alignment wrapText="1"/>
    </xf>
    <xf numFmtId="0" fontId="1" fillId="0" borderId="0" xfId="47" applyFont="1" applyBorder="1" applyAlignment="1">
      <alignment vertical="top" wrapText="1"/>
    </xf>
    <xf numFmtId="0" fontId="1" fillId="0" borderId="0" xfId="47" applyNumberFormat="1" applyAlignment="1">
      <alignment wrapText="1"/>
    </xf>
    <xf numFmtId="0" fontId="23" fillId="0" borderId="0" xfId="47" applyFont="1" applyFill="1" applyBorder="1" applyAlignment="1">
      <alignment vertical="top" wrapText="1"/>
    </xf>
    <xf numFmtId="0" fontId="1" fillId="0" borderId="0" xfId="47" applyFont="1" applyBorder="1" applyAlignment="1">
      <alignment horizontal="left" vertical="top" wrapText="1"/>
    </xf>
    <xf numFmtId="0" fontId="1" fillId="0" borderId="0" xfId="47" applyFont="1" applyAlignment="1">
      <alignment horizontal="left" wrapText="1" readingOrder="1"/>
    </xf>
    <xf numFmtId="0" fontId="1" fillId="0" borderId="0" xfId="47" applyNumberFormat="1" applyFont="1" applyBorder="1" applyAlignment="1">
      <alignment vertical="top" wrapText="1"/>
    </xf>
    <xf numFmtId="0" fontId="1" fillId="0" borderId="0" xfId="47" applyFont="1" applyAlignment="1">
      <alignment wrapText="1"/>
    </xf>
    <xf numFmtId="0" fontId="1" fillId="0" borderId="0" xfId="47" applyAlignment="1">
      <alignment wrapText="1"/>
    </xf>
  </cellXfs>
  <cellStyles count="1515">
    <cellStyle name="20% - Accent1" xfId="1" builtinId="30" customBuiltin="1"/>
    <cellStyle name="20% - Accent1 2" xfId="49" xr:uid="{00000000-0005-0000-0000-000001000000}"/>
    <cellStyle name="20% - Accent1 3" xfId="50" xr:uid="{00000000-0005-0000-0000-000002000000}"/>
    <cellStyle name="20% - Accent1 4" xfId="51" xr:uid="{00000000-0005-0000-0000-000003000000}"/>
    <cellStyle name="20% - Accent2" xfId="2" builtinId="34" customBuiltin="1"/>
    <cellStyle name="20% - Accent2 2" xfId="52" xr:uid="{00000000-0005-0000-0000-000005000000}"/>
    <cellStyle name="20% - Accent2 3" xfId="53" xr:uid="{00000000-0005-0000-0000-000006000000}"/>
    <cellStyle name="20% - Accent2 4" xfId="54" xr:uid="{00000000-0005-0000-0000-000007000000}"/>
    <cellStyle name="20% - Accent3" xfId="3" builtinId="38" customBuiltin="1"/>
    <cellStyle name="20% - Accent3 2" xfId="55" xr:uid="{00000000-0005-0000-0000-000009000000}"/>
    <cellStyle name="20% - Accent3 3" xfId="56" xr:uid="{00000000-0005-0000-0000-00000A000000}"/>
    <cellStyle name="20% - Accent3 4" xfId="57" xr:uid="{00000000-0005-0000-0000-00000B000000}"/>
    <cellStyle name="20% - Accent4" xfId="4" builtinId="42" customBuiltin="1"/>
    <cellStyle name="20% - Accent4 2" xfId="58" xr:uid="{00000000-0005-0000-0000-00000D000000}"/>
    <cellStyle name="20% - Accent4 3" xfId="59" xr:uid="{00000000-0005-0000-0000-00000E000000}"/>
    <cellStyle name="20% - Accent4 4" xfId="60" xr:uid="{00000000-0005-0000-0000-00000F000000}"/>
    <cellStyle name="20% - Accent5" xfId="5" builtinId="46" customBuiltin="1"/>
    <cellStyle name="20% - Accent5 2" xfId="61" xr:uid="{00000000-0005-0000-0000-000011000000}"/>
    <cellStyle name="20% - Accent5 3" xfId="62" xr:uid="{00000000-0005-0000-0000-000012000000}"/>
    <cellStyle name="20% - Accent5 4" xfId="63" xr:uid="{00000000-0005-0000-0000-000013000000}"/>
    <cellStyle name="20% - Accent6" xfId="6" builtinId="50" customBuiltin="1"/>
    <cellStyle name="20% - Accent6 2" xfId="64" xr:uid="{00000000-0005-0000-0000-000015000000}"/>
    <cellStyle name="20% - Accent6 3" xfId="65" xr:uid="{00000000-0005-0000-0000-000016000000}"/>
    <cellStyle name="20% - Accent6 4" xfId="66" xr:uid="{00000000-0005-0000-0000-000017000000}"/>
    <cellStyle name="40% - Accent1" xfId="7" builtinId="31" customBuiltin="1"/>
    <cellStyle name="40% - Accent1 2" xfId="67" xr:uid="{00000000-0005-0000-0000-000019000000}"/>
    <cellStyle name="40% - Accent1 3" xfId="68" xr:uid="{00000000-0005-0000-0000-00001A000000}"/>
    <cellStyle name="40% - Accent1 4" xfId="69" xr:uid="{00000000-0005-0000-0000-00001B000000}"/>
    <cellStyle name="40% - Accent2" xfId="8" builtinId="35" customBuiltin="1"/>
    <cellStyle name="40% - Accent2 2" xfId="70" xr:uid="{00000000-0005-0000-0000-00001D000000}"/>
    <cellStyle name="40% - Accent2 3" xfId="71" xr:uid="{00000000-0005-0000-0000-00001E000000}"/>
    <cellStyle name="40% - Accent2 4" xfId="72" xr:uid="{00000000-0005-0000-0000-00001F000000}"/>
    <cellStyle name="40% - Accent3" xfId="9" builtinId="39" customBuiltin="1"/>
    <cellStyle name="40% - Accent3 2" xfId="73" xr:uid="{00000000-0005-0000-0000-000021000000}"/>
    <cellStyle name="40% - Accent3 3" xfId="74" xr:uid="{00000000-0005-0000-0000-000022000000}"/>
    <cellStyle name="40% - Accent3 4" xfId="75" xr:uid="{00000000-0005-0000-0000-000023000000}"/>
    <cellStyle name="40% - Accent4" xfId="10" builtinId="43" customBuiltin="1"/>
    <cellStyle name="40% - Accent4 2" xfId="76" xr:uid="{00000000-0005-0000-0000-000025000000}"/>
    <cellStyle name="40% - Accent4 3" xfId="77" xr:uid="{00000000-0005-0000-0000-000026000000}"/>
    <cellStyle name="40% - Accent4 4" xfId="78" xr:uid="{00000000-0005-0000-0000-000027000000}"/>
    <cellStyle name="40% - Accent5" xfId="11" builtinId="47" customBuiltin="1"/>
    <cellStyle name="40% - Accent5 2" xfId="79" xr:uid="{00000000-0005-0000-0000-000029000000}"/>
    <cellStyle name="40% - Accent5 3" xfId="80" xr:uid="{00000000-0005-0000-0000-00002A000000}"/>
    <cellStyle name="40% - Accent5 4" xfId="81" xr:uid="{00000000-0005-0000-0000-00002B000000}"/>
    <cellStyle name="40% - Accent6" xfId="12" builtinId="51" customBuiltin="1"/>
    <cellStyle name="40% - Accent6 2" xfId="82" xr:uid="{00000000-0005-0000-0000-00002D000000}"/>
    <cellStyle name="40% - Accent6 3" xfId="83" xr:uid="{00000000-0005-0000-0000-00002E000000}"/>
    <cellStyle name="40% - Accent6 4" xfId="84" xr:uid="{00000000-0005-0000-0000-00002F000000}"/>
    <cellStyle name="60% - Accent1" xfId="13" builtinId="32" customBuiltin="1"/>
    <cellStyle name="60% - Accent1 2" xfId="85" xr:uid="{00000000-0005-0000-0000-000031000000}"/>
    <cellStyle name="60% - Accent1 3" xfId="86" xr:uid="{00000000-0005-0000-0000-000032000000}"/>
    <cellStyle name="60% - Accent1 4" xfId="87" xr:uid="{00000000-0005-0000-0000-000033000000}"/>
    <cellStyle name="60% - Accent2" xfId="14" builtinId="36" customBuiltin="1"/>
    <cellStyle name="60% - Accent2 2" xfId="88" xr:uid="{00000000-0005-0000-0000-000035000000}"/>
    <cellStyle name="60% - Accent2 3" xfId="89" xr:uid="{00000000-0005-0000-0000-000036000000}"/>
    <cellStyle name="60% - Accent2 4" xfId="90" xr:uid="{00000000-0005-0000-0000-000037000000}"/>
    <cellStyle name="60% - Accent3" xfId="15" builtinId="40" customBuiltin="1"/>
    <cellStyle name="60% - Accent3 2" xfId="91" xr:uid="{00000000-0005-0000-0000-000039000000}"/>
    <cellStyle name="60% - Accent3 3" xfId="92" xr:uid="{00000000-0005-0000-0000-00003A000000}"/>
    <cellStyle name="60% - Accent3 4" xfId="93" xr:uid="{00000000-0005-0000-0000-00003B000000}"/>
    <cellStyle name="60% - Accent4" xfId="16" builtinId="44" customBuiltin="1"/>
    <cellStyle name="60% - Accent4 2" xfId="94" xr:uid="{00000000-0005-0000-0000-00003D000000}"/>
    <cellStyle name="60% - Accent4 3" xfId="95" xr:uid="{00000000-0005-0000-0000-00003E000000}"/>
    <cellStyle name="60% - Accent4 4" xfId="96" xr:uid="{00000000-0005-0000-0000-00003F000000}"/>
    <cellStyle name="60% - Accent5" xfId="17" builtinId="48" customBuiltin="1"/>
    <cellStyle name="60% - Accent5 2" xfId="97" xr:uid="{00000000-0005-0000-0000-000041000000}"/>
    <cellStyle name="60% - Accent5 3" xfId="98" xr:uid="{00000000-0005-0000-0000-000042000000}"/>
    <cellStyle name="60% - Accent5 4" xfId="99" xr:uid="{00000000-0005-0000-0000-000043000000}"/>
    <cellStyle name="60% - Accent6" xfId="18" builtinId="52" customBuiltin="1"/>
    <cellStyle name="60% - Accent6 2" xfId="100" xr:uid="{00000000-0005-0000-0000-000045000000}"/>
    <cellStyle name="60% - Accent6 3" xfId="101" xr:uid="{00000000-0005-0000-0000-000046000000}"/>
    <cellStyle name="60% - Accent6 4" xfId="102" xr:uid="{00000000-0005-0000-0000-000047000000}"/>
    <cellStyle name="Accent1" xfId="19" builtinId="29" customBuiltin="1"/>
    <cellStyle name="Accent1 2" xfId="103" xr:uid="{00000000-0005-0000-0000-000049000000}"/>
    <cellStyle name="Accent1 3" xfId="104" xr:uid="{00000000-0005-0000-0000-00004A000000}"/>
    <cellStyle name="Accent1 4" xfId="105" xr:uid="{00000000-0005-0000-0000-00004B000000}"/>
    <cellStyle name="Accent2" xfId="20" builtinId="33" customBuiltin="1"/>
    <cellStyle name="Accent2 2" xfId="106" xr:uid="{00000000-0005-0000-0000-00004D000000}"/>
    <cellStyle name="Accent2 3" xfId="107" xr:uid="{00000000-0005-0000-0000-00004E000000}"/>
    <cellStyle name="Accent2 4" xfId="108" xr:uid="{00000000-0005-0000-0000-00004F000000}"/>
    <cellStyle name="Accent3" xfId="21" builtinId="37" customBuiltin="1"/>
    <cellStyle name="Accent3 2" xfId="109" xr:uid="{00000000-0005-0000-0000-000051000000}"/>
    <cellStyle name="Accent3 3" xfId="110" xr:uid="{00000000-0005-0000-0000-000052000000}"/>
    <cellStyle name="Accent3 4" xfId="111" xr:uid="{00000000-0005-0000-0000-000053000000}"/>
    <cellStyle name="Accent4" xfId="22" builtinId="41" customBuiltin="1"/>
    <cellStyle name="Accent4 2" xfId="112" xr:uid="{00000000-0005-0000-0000-000055000000}"/>
    <cellStyle name="Accent4 3" xfId="113" xr:uid="{00000000-0005-0000-0000-000056000000}"/>
    <cellStyle name="Accent4 4" xfId="114" xr:uid="{00000000-0005-0000-0000-000057000000}"/>
    <cellStyle name="Accent5" xfId="23" builtinId="45" customBuiltin="1"/>
    <cellStyle name="Accent5 2" xfId="115" xr:uid="{00000000-0005-0000-0000-000059000000}"/>
    <cellStyle name="Accent5 3" xfId="116" xr:uid="{00000000-0005-0000-0000-00005A000000}"/>
    <cellStyle name="Accent5 4" xfId="117" xr:uid="{00000000-0005-0000-0000-00005B000000}"/>
    <cellStyle name="Accent6" xfId="24" builtinId="49" customBuiltin="1"/>
    <cellStyle name="Accent6 2" xfId="118" xr:uid="{00000000-0005-0000-0000-00005D000000}"/>
    <cellStyle name="Accent6 3" xfId="119" xr:uid="{00000000-0005-0000-0000-00005E000000}"/>
    <cellStyle name="Accent6 4" xfId="120" xr:uid="{00000000-0005-0000-0000-00005F000000}"/>
    <cellStyle name="Bad" xfId="25" builtinId="27" customBuiltin="1"/>
    <cellStyle name="Bad 2" xfId="121" xr:uid="{00000000-0005-0000-0000-000061000000}"/>
    <cellStyle name="Bad 3" xfId="122" xr:uid="{00000000-0005-0000-0000-000062000000}"/>
    <cellStyle name="Bad 4" xfId="123" xr:uid="{00000000-0005-0000-0000-000063000000}"/>
    <cellStyle name="blp_datetime" xfId="42" xr:uid="{00000000-0005-0000-0000-000064000000}"/>
    <cellStyle name="Calculation" xfId="26" builtinId="22" customBuiltin="1"/>
    <cellStyle name="Calculation 10" xfId="124" xr:uid="{00000000-0005-0000-0000-000066000000}"/>
    <cellStyle name="Calculation 11" xfId="125" xr:uid="{00000000-0005-0000-0000-000067000000}"/>
    <cellStyle name="Calculation 12" xfId="126" xr:uid="{00000000-0005-0000-0000-000068000000}"/>
    <cellStyle name="Calculation 2" xfId="127" xr:uid="{00000000-0005-0000-0000-000069000000}"/>
    <cellStyle name="Calculation 2 10" xfId="128" xr:uid="{00000000-0005-0000-0000-00006A000000}"/>
    <cellStyle name="Calculation 2 11" xfId="129" xr:uid="{00000000-0005-0000-0000-00006B000000}"/>
    <cellStyle name="Calculation 2 12" xfId="130" xr:uid="{00000000-0005-0000-0000-00006C000000}"/>
    <cellStyle name="Calculation 2 2" xfId="131" xr:uid="{00000000-0005-0000-0000-00006D000000}"/>
    <cellStyle name="Calculation 2 2 10" xfId="132" xr:uid="{00000000-0005-0000-0000-00006E000000}"/>
    <cellStyle name="Calculation 2 2 11" xfId="133" xr:uid="{00000000-0005-0000-0000-00006F000000}"/>
    <cellStyle name="Calculation 2 2 2" xfId="134" xr:uid="{00000000-0005-0000-0000-000070000000}"/>
    <cellStyle name="Calculation 2 2 2 10" xfId="135" xr:uid="{00000000-0005-0000-0000-000071000000}"/>
    <cellStyle name="Calculation 2 2 2 11" xfId="136" xr:uid="{00000000-0005-0000-0000-000072000000}"/>
    <cellStyle name="Calculation 2 2 2 2" xfId="137" xr:uid="{00000000-0005-0000-0000-000073000000}"/>
    <cellStyle name="Calculation 2 2 2 3" xfId="138" xr:uid="{00000000-0005-0000-0000-000074000000}"/>
    <cellStyle name="Calculation 2 2 2 4" xfId="139" xr:uid="{00000000-0005-0000-0000-000075000000}"/>
    <cellStyle name="Calculation 2 2 2 5" xfId="140" xr:uid="{00000000-0005-0000-0000-000076000000}"/>
    <cellStyle name="Calculation 2 2 2 6" xfId="141" xr:uid="{00000000-0005-0000-0000-000077000000}"/>
    <cellStyle name="Calculation 2 2 2 7" xfId="142" xr:uid="{00000000-0005-0000-0000-000078000000}"/>
    <cellStyle name="Calculation 2 2 2 8" xfId="143" xr:uid="{00000000-0005-0000-0000-000079000000}"/>
    <cellStyle name="Calculation 2 2 2 9" xfId="144" xr:uid="{00000000-0005-0000-0000-00007A000000}"/>
    <cellStyle name="Calculation 2 2 3" xfId="145" xr:uid="{00000000-0005-0000-0000-00007B000000}"/>
    <cellStyle name="Calculation 2 2 3 10" xfId="146" xr:uid="{00000000-0005-0000-0000-00007C000000}"/>
    <cellStyle name="Calculation 2 2 3 11" xfId="147" xr:uid="{00000000-0005-0000-0000-00007D000000}"/>
    <cellStyle name="Calculation 2 2 3 2" xfId="148" xr:uid="{00000000-0005-0000-0000-00007E000000}"/>
    <cellStyle name="Calculation 2 2 3 3" xfId="149" xr:uid="{00000000-0005-0000-0000-00007F000000}"/>
    <cellStyle name="Calculation 2 2 3 4" xfId="150" xr:uid="{00000000-0005-0000-0000-000080000000}"/>
    <cellStyle name="Calculation 2 2 3 5" xfId="151" xr:uid="{00000000-0005-0000-0000-000081000000}"/>
    <cellStyle name="Calculation 2 2 3 6" xfId="152" xr:uid="{00000000-0005-0000-0000-000082000000}"/>
    <cellStyle name="Calculation 2 2 3 7" xfId="153" xr:uid="{00000000-0005-0000-0000-000083000000}"/>
    <cellStyle name="Calculation 2 2 3 8" xfId="154" xr:uid="{00000000-0005-0000-0000-000084000000}"/>
    <cellStyle name="Calculation 2 2 3 9" xfId="155" xr:uid="{00000000-0005-0000-0000-000085000000}"/>
    <cellStyle name="Calculation 2 2 4" xfId="156" xr:uid="{00000000-0005-0000-0000-000086000000}"/>
    <cellStyle name="Calculation 2 2 4 10" xfId="157" xr:uid="{00000000-0005-0000-0000-000087000000}"/>
    <cellStyle name="Calculation 2 2 4 2" xfId="158" xr:uid="{00000000-0005-0000-0000-000088000000}"/>
    <cellStyle name="Calculation 2 2 4 3" xfId="159" xr:uid="{00000000-0005-0000-0000-000089000000}"/>
    <cellStyle name="Calculation 2 2 4 4" xfId="160" xr:uid="{00000000-0005-0000-0000-00008A000000}"/>
    <cellStyle name="Calculation 2 2 4 5" xfId="161" xr:uid="{00000000-0005-0000-0000-00008B000000}"/>
    <cellStyle name="Calculation 2 2 4 6" xfId="162" xr:uid="{00000000-0005-0000-0000-00008C000000}"/>
    <cellStyle name="Calculation 2 2 4 7" xfId="163" xr:uid="{00000000-0005-0000-0000-00008D000000}"/>
    <cellStyle name="Calculation 2 2 4 8" xfId="164" xr:uid="{00000000-0005-0000-0000-00008E000000}"/>
    <cellStyle name="Calculation 2 2 4 9" xfId="165" xr:uid="{00000000-0005-0000-0000-00008F000000}"/>
    <cellStyle name="Calculation 2 2 5" xfId="166" xr:uid="{00000000-0005-0000-0000-000090000000}"/>
    <cellStyle name="Calculation 2 2 6" xfId="167" xr:uid="{00000000-0005-0000-0000-000091000000}"/>
    <cellStyle name="Calculation 2 2 7" xfId="168" xr:uid="{00000000-0005-0000-0000-000092000000}"/>
    <cellStyle name="Calculation 2 2 8" xfId="169" xr:uid="{00000000-0005-0000-0000-000093000000}"/>
    <cellStyle name="Calculation 2 2 9" xfId="170" xr:uid="{00000000-0005-0000-0000-000094000000}"/>
    <cellStyle name="Calculation 2 3" xfId="171" xr:uid="{00000000-0005-0000-0000-000095000000}"/>
    <cellStyle name="Calculation 2 3 10" xfId="172" xr:uid="{00000000-0005-0000-0000-000096000000}"/>
    <cellStyle name="Calculation 2 3 11" xfId="173" xr:uid="{00000000-0005-0000-0000-000097000000}"/>
    <cellStyle name="Calculation 2 3 2" xfId="174" xr:uid="{00000000-0005-0000-0000-000098000000}"/>
    <cellStyle name="Calculation 2 3 3" xfId="175" xr:uid="{00000000-0005-0000-0000-000099000000}"/>
    <cellStyle name="Calculation 2 3 4" xfId="176" xr:uid="{00000000-0005-0000-0000-00009A000000}"/>
    <cellStyle name="Calculation 2 3 5" xfId="177" xr:uid="{00000000-0005-0000-0000-00009B000000}"/>
    <cellStyle name="Calculation 2 3 6" xfId="178" xr:uid="{00000000-0005-0000-0000-00009C000000}"/>
    <cellStyle name="Calculation 2 3 7" xfId="179" xr:uid="{00000000-0005-0000-0000-00009D000000}"/>
    <cellStyle name="Calculation 2 3 8" xfId="180" xr:uid="{00000000-0005-0000-0000-00009E000000}"/>
    <cellStyle name="Calculation 2 3 9" xfId="181" xr:uid="{00000000-0005-0000-0000-00009F000000}"/>
    <cellStyle name="Calculation 2 4" xfId="182" xr:uid="{00000000-0005-0000-0000-0000A0000000}"/>
    <cellStyle name="Calculation 2 5" xfId="183" xr:uid="{00000000-0005-0000-0000-0000A1000000}"/>
    <cellStyle name="Calculation 2 6" xfId="184" xr:uid="{00000000-0005-0000-0000-0000A2000000}"/>
    <cellStyle name="Calculation 2 7" xfId="185" xr:uid="{00000000-0005-0000-0000-0000A3000000}"/>
    <cellStyle name="Calculation 2 8" xfId="186" xr:uid="{00000000-0005-0000-0000-0000A4000000}"/>
    <cellStyle name="Calculation 2 9" xfId="187" xr:uid="{00000000-0005-0000-0000-0000A5000000}"/>
    <cellStyle name="Calculation 3" xfId="188" xr:uid="{00000000-0005-0000-0000-0000A6000000}"/>
    <cellStyle name="Calculation 3 10" xfId="189" xr:uid="{00000000-0005-0000-0000-0000A7000000}"/>
    <cellStyle name="Calculation 3 11" xfId="190" xr:uid="{00000000-0005-0000-0000-0000A8000000}"/>
    <cellStyle name="Calculation 3 2" xfId="191" xr:uid="{00000000-0005-0000-0000-0000A9000000}"/>
    <cellStyle name="Calculation 3 3" xfId="192" xr:uid="{00000000-0005-0000-0000-0000AA000000}"/>
    <cellStyle name="Calculation 3 4" xfId="193" xr:uid="{00000000-0005-0000-0000-0000AB000000}"/>
    <cellStyle name="Calculation 3 5" xfId="194" xr:uid="{00000000-0005-0000-0000-0000AC000000}"/>
    <cellStyle name="Calculation 3 6" xfId="195" xr:uid="{00000000-0005-0000-0000-0000AD000000}"/>
    <cellStyle name="Calculation 3 7" xfId="196" xr:uid="{00000000-0005-0000-0000-0000AE000000}"/>
    <cellStyle name="Calculation 3 8" xfId="197" xr:uid="{00000000-0005-0000-0000-0000AF000000}"/>
    <cellStyle name="Calculation 3 9" xfId="198" xr:uid="{00000000-0005-0000-0000-0000B0000000}"/>
    <cellStyle name="Calculation 4" xfId="199" xr:uid="{00000000-0005-0000-0000-0000B1000000}"/>
    <cellStyle name="Calculation 4 10" xfId="200" xr:uid="{00000000-0005-0000-0000-0000B2000000}"/>
    <cellStyle name="Calculation 4 11" xfId="201" xr:uid="{00000000-0005-0000-0000-0000B3000000}"/>
    <cellStyle name="Calculation 4 2" xfId="202" xr:uid="{00000000-0005-0000-0000-0000B4000000}"/>
    <cellStyle name="Calculation 4 3" xfId="203" xr:uid="{00000000-0005-0000-0000-0000B5000000}"/>
    <cellStyle name="Calculation 4 4" xfId="204" xr:uid="{00000000-0005-0000-0000-0000B6000000}"/>
    <cellStyle name="Calculation 4 5" xfId="205" xr:uid="{00000000-0005-0000-0000-0000B7000000}"/>
    <cellStyle name="Calculation 4 6" xfId="206" xr:uid="{00000000-0005-0000-0000-0000B8000000}"/>
    <cellStyle name="Calculation 4 7" xfId="207" xr:uid="{00000000-0005-0000-0000-0000B9000000}"/>
    <cellStyle name="Calculation 4 8" xfId="208" xr:uid="{00000000-0005-0000-0000-0000BA000000}"/>
    <cellStyle name="Calculation 4 9" xfId="209" xr:uid="{00000000-0005-0000-0000-0000BB000000}"/>
    <cellStyle name="Calculation 5" xfId="210" xr:uid="{00000000-0005-0000-0000-0000BC000000}"/>
    <cellStyle name="Calculation 6" xfId="211" xr:uid="{00000000-0005-0000-0000-0000BD000000}"/>
    <cellStyle name="Calculation 7" xfId="212" xr:uid="{00000000-0005-0000-0000-0000BE000000}"/>
    <cellStyle name="Calculation 8" xfId="213" xr:uid="{00000000-0005-0000-0000-0000BF000000}"/>
    <cellStyle name="Calculation 9" xfId="214" xr:uid="{00000000-0005-0000-0000-0000C0000000}"/>
    <cellStyle name="Check Cell" xfId="27" builtinId="23" customBuiltin="1"/>
    <cellStyle name="Check Cell 2" xfId="215" xr:uid="{00000000-0005-0000-0000-0000C2000000}"/>
    <cellStyle name="Check Cell 3" xfId="216" xr:uid="{00000000-0005-0000-0000-0000C3000000}"/>
    <cellStyle name="Check Cell 4" xfId="217" xr:uid="{00000000-0005-0000-0000-0000C4000000}"/>
    <cellStyle name="Comma" xfId="43" builtinId="3"/>
    <cellStyle name="Comma 10" xfId="218" xr:uid="{00000000-0005-0000-0000-0000C6000000}"/>
    <cellStyle name="Comma 10 2" xfId="219" xr:uid="{00000000-0005-0000-0000-0000C7000000}"/>
    <cellStyle name="Comma 10 2 2" xfId="220" xr:uid="{00000000-0005-0000-0000-0000C8000000}"/>
    <cellStyle name="Comma 10 2 2 2" xfId="221" xr:uid="{00000000-0005-0000-0000-0000C9000000}"/>
    <cellStyle name="Comma 10 2 3" xfId="222" xr:uid="{00000000-0005-0000-0000-0000CA000000}"/>
    <cellStyle name="Comma 10 3" xfId="223" xr:uid="{00000000-0005-0000-0000-0000CB000000}"/>
    <cellStyle name="Comma 10 3 2" xfId="224" xr:uid="{00000000-0005-0000-0000-0000CC000000}"/>
    <cellStyle name="Comma 10 4" xfId="225" xr:uid="{00000000-0005-0000-0000-0000CD000000}"/>
    <cellStyle name="Comma 11" xfId="226" xr:uid="{00000000-0005-0000-0000-0000CE000000}"/>
    <cellStyle name="Comma 11 2" xfId="227" xr:uid="{00000000-0005-0000-0000-0000CF000000}"/>
    <cellStyle name="Comma 12" xfId="228" xr:uid="{00000000-0005-0000-0000-0000D0000000}"/>
    <cellStyle name="Comma 13" xfId="229" xr:uid="{00000000-0005-0000-0000-0000D1000000}"/>
    <cellStyle name="Comma 13 2" xfId="230" xr:uid="{00000000-0005-0000-0000-0000D2000000}"/>
    <cellStyle name="Comma 14" xfId="231" xr:uid="{00000000-0005-0000-0000-0000D3000000}"/>
    <cellStyle name="Comma 15" xfId="232" xr:uid="{00000000-0005-0000-0000-0000D4000000}"/>
    <cellStyle name="Comma 16" xfId="233" xr:uid="{00000000-0005-0000-0000-0000D5000000}"/>
    <cellStyle name="Comma 17" xfId="48" xr:uid="{00000000-0005-0000-0000-0000D6000000}"/>
    <cellStyle name="Comma 2" xfId="46" xr:uid="{00000000-0005-0000-0000-0000D7000000}"/>
    <cellStyle name="Comma 2 2" xfId="234" xr:uid="{00000000-0005-0000-0000-0000D8000000}"/>
    <cellStyle name="Comma 2 2 2" xfId="235" xr:uid="{00000000-0005-0000-0000-0000D9000000}"/>
    <cellStyle name="Comma 2 2 3" xfId="236" xr:uid="{00000000-0005-0000-0000-0000DA000000}"/>
    <cellStyle name="Comma 2 3" xfId="237" xr:uid="{00000000-0005-0000-0000-0000DB000000}"/>
    <cellStyle name="Comma 2 3 2" xfId="238" xr:uid="{00000000-0005-0000-0000-0000DC000000}"/>
    <cellStyle name="Comma 2 3 3" xfId="239" xr:uid="{00000000-0005-0000-0000-0000DD000000}"/>
    <cellStyle name="Comma 2 4" xfId="240" xr:uid="{00000000-0005-0000-0000-0000DE000000}"/>
    <cellStyle name="Comma 2 4 2" xfId="241" xr:uid="{00000000-0005-0000-0000-0000DF000000}"/>
    <cellStyle name="Comma 2 5" xfId="242" xr:uid="{00000000-0005-0000-0000-0000E0000000}"/>
    <cellStyle name="Comma 2 6" xfId="243" xr:uid="{00000000-0005-0000-0000-0000E1000000}"/>
    <cellStyle name="Comma 2 6 2" xfId="244" xr:uid="{00000000-0005-0000-0000-0000E2000000}"/>
    <cellStyle name="Comma 2 7" xfId="245" xr:uid="{00000000-0005-0000-0000-0000E3000000}"/>
    <cellStyle name="Comma 3" xfId="246" xr:uid="{00000000-0005-0000-0000-0000E4000000}"/>
    <cellStyle name="Comma 3 2" xfId="247" xr:uid="{00000000-0005-0000-0000-0000E5000000}"/>
    <cellStyle name="Comma 3 2 2" xfId="248" xr:uid="{00000000-0005-0000-0000-0000E6000000}"/>
    <cellStyle name="Comma 3 2 3" xfId="249" xr:uid="{00000000-0005-0000-0000-0000E7000000}"/>
    <cellStyle name="Comma 3 3" xfId="250" xr:uid="{00000000-0005-0000-0000-0000E8000000}"/>
    <cellStyle name="Comma 3 3 2" xfId="251" xr:uid="{00000000-0005-0000-0000-0000E9000000}"/>
    <cellStyle name="Comma 3 4" xfId="252" xr:uid="{00000000-0005-0000-0000-0000EA000000}"/>
    <cellStyle name="Comma 3 4 2" xfId="253" xr:uid="{00000000-0005-0000-0000-0000EB000000}"/>
    <cellStyle name="Comma 3 5" xfId="254" xr:uid="{00000000-0005-0000-0000-0000EC000000}"/>
    <cellStyle name="Comma 4" xfId="255" xr:uid="{00000000-0005-0000-0000-0000ED000000}"/>
    <cellStyle name="Comma 4 2" xfId="256" xr:uid="{00000000-0005-0000-0000-0000EE000000}"/>
    <cellStyle name="Comma 4 2 2" xfId="257" xr:uid="{00000000-0005-0000-0000-0000EF000000}"/>
    <cellStyle name="Comma 4 2 3" xfId="258" xr:uid="{00000000-0005-0000-0000-0000F0000000}"/>
    <cellStyle name="Comma 4 3" xfId="259" xr:uid="{00000000-0005-0000-0000-0000F1000000}"/>
    <cellStyle name="Comma 4 4" xfId="260" xr:uid="{00000000-0005-0000-0000-0000F2000000}"/>
    <cellStyle name="Comma 4 4 2" xfId="261" xr:uid="{00000000-0005-0000-0000-0000F3000000}"/>
    <cellStyle name="Comma 4 4 2 2" xfId="262" xr:uid="{00000000-0005-0000-0000-0000F4000000}"/>
    <cellStyle name="Comma 4 4 3" xfId="263" xr:uid="{00000000-0005-0000-0000-0000F5000000}"/>
    <cellStyle name="Comma 4 5" xfId="264" xr:uid="{00000000-0005-0000-0000-0000F6000000}"/>
    <cellStyle name="Comma 4 6" xfId="265" xr:uid="{00000000-0005-0000-0000-0000F7000000}"/>
    <cellStyle name="Comma 5" xfId="266" xr:uid="{00000000-0005-0000-0000-0000F8000000}"/>
    <cellStyle name="Comma 5 2" xfId="267" xr:uid="{00000000-0005-0000-0000-0000F9000000}"/>
    <cellStyle name="Comma 5 2 2" xfId="268" xr:uid="{00000000-0005-0000-0000-0000FA000000}"/>
    <cellStyle name="Comma 5 2 2 2" xfId="269" xr:uid="{00000000-0005-0000-0000-0000FB000000}"/>
    <cellStyle name="Comma 5 2 3" xfId="270" xr:uid="{00000000-0005-0000-0000-0000FC000000}"/>
    <cellStyle name="Comma 5 3" xfId="271" xr:uid="{00000000-0005-0000-0000-0000FD000000}"/>
    <cellStyle name="Comma 5 3 2" xfId="272" xr:uid="{00000000-0005-0000-0000-0000FE000000}"/>
    <cellStyle name="Comma 5 3 2 2" xfId="273" xr:uid="{00000000-0005-0000-0000-0000FF000000}"/>
    <cellStyle name="Comma 5 3 3" xfId="274" xr:uid="{00000000-0005-0000-0000-000000010000}"/>
    <cellStyle name="Comma 5 4" xfId="275" xr:uid="{00000000-0005-0000-0000-000001010000}"/>
    <cellStyle name="Comma 5 4 2" xfId="276" xr:uid="{00000000-0005-0000-0000-000002010000}"/>
    <cellStyle name="Comma 5 5" xfId="277" xr:uid="{00000000-0005-0000-0000-000003010000}"/>
    <cellStyle name="Comma 5 5 2" xfId="278" xr:uid="{00000000-0005-0000-0000-000004010000}"/>
    <cellStyle name="Comma 5 6" xfId="279" xr:uid="{00000000-0005-0000-0000-000005010000}"/>
    <cellStyle name="Comma 6" xfId="280" xr:uid="{00000000-0005-0000-0000-000006010000}"/>
    <cellStyle name="Comma 6 2" xfId="281" xr:uid="{00000000-0005-0000-0000-000007010000}"/>
    <cellStyle name="Comma 6 2 2" xfId="282" xr:uid="{00000000-0005-0000-0000-000008010000}"/>
    <cellStyle name="Comma 6 2 2 2" xfId="283" xr:uid="{00000000-0005-0000-0000-000009010000}"/>
    <cellStyle name="Comma 6 2 3" xfId="284" xr:uid="{00000000-0005-0000-0000-00000A010000}"/>
    <cellStyle name="Comma 6 3" xfId="285" xr:uid="{00000000-0005-0000-0000-00000B010000}"/>
    <cellStyle name="Comma 6 3 2" xfId="286" xr:uid="{00000000-0005-0000-0000-00000C010000}"/>
    <cellStyle name="Comma 6 4" xfId="287" xr:uid="{00000000-0005-0000-0000-00000D010000}"/>
    <cellStyle name="Comma 7" xfId="288" xr:uid="{00000000-0005-0000-0000-00000E010000}"/>
    <cellStyle name="Comma 7 2" xfId="289" xr:uid="{00000000-0005-0000-0000-00000F010000}"/>
    <cellStyle name="Comma 8" xfId="290" xr:uid="{00000000-0005-0000-0000-000010010000}"/>
    <cellStyle name="Comma 8 2" xfId="291" xr:uid="{00000000-0005-0000-0000-000011010000}"/>
    <cellStyle name="Comma 8 2 2" xfId="292" xr:uid="{00000000-0005-0000-0000-000012010000}"/>
    <cellStyle name="Comma 8 2 2 2" xfId="293" xr:uid="{00000000-0005-0000-0000-000013010000}"/>
    <cellStyle name="Comma 8 2 3" xfId="294" xr:uid="{00000000-0005-0000-0000-000014010000}"/>
    <cellStyle name="Comma 8 3" xfId="295" xr:uid="{00000000-0005-0000-0000-000015010000}"/>
    <cellStyle name="Comma 8 3 2" xfId="296" xr:uid="{00000000-0005-0000-0000-000016010000}"/>
    <cellStyle name="Comma 8 4" xfId="297" xr:uid="{00000000-0005-0000-0000-000017010000}"/>
    <cellStyle name="Comma 9" xfId="298" xr:uid="{00000000-0005-0000-0000-000018010000}"/>
    <cellStyle name="Comma 9 2" xfId="299" xr:uid="{00000000-0005-0000-0000-000019010000}"/>
    <cellStyle name="Comma 9 2 2" xfId="300" xr:uid="{00000000-0005-0000-0000-00001A010000}"/>
    <cellStyle name="Comma 9 2 2 2" xfId="301" xr:uid="{00000000-0005-0000-0000-00001B010000}"/>
    <cellStyle name="Comma 9 2 3" xfId="302" xr:uid="{00000000-0005-0000-0000-00001C010000}"/>
    <cellStyle name="Comma 9 3" xfId="303" xr:uid="{00000000-0005-0000-0000-00001D010000}"/>
    <cellStyle name="Comma 9 3 2" xfId="304" xr:uid="{00000000-0005-0000-0000-00001E010000}"/>
    <cellStyle name="Comma 9 4" xfId="305" xr:uid="{00000000-0005-0000-0000-00001F010000}"/>
    <cellStyle name="Comma0" xfId="306" xr:uid="{00000000-0005-0000-0000-000020010000}"/>
    <cellStyle name="Currency 2" xfId="307" xr:uid="{00000000-0005-0000-0000-000021010000}"/>
    <cellStyle name="Currency 2 2" xfId="308" xr:uid="{00000000-0005-0000-0000-000022010000}"/>
    <cellStyle name="Currency 3" xfId="309" xr:uid="{00000000-0005-0000-0000-000023010000}"/>
    <cellStyle name="Currency 4" xfId="310" xr:uid="{00000000-0005-0000-0000-000024010000}"/>
    <cellStyle name="Currency 5" xfId="311" xr:uid="{00000000-0005-0000-0000-000025010000}"/>
    <cellStyle name="Currency 5 2" xfId="312" xr:uid="{00000000-0005-0000-0000-000026010000}"/>
    <cellStyle name="Currency 6" xfId="313" xr:uid="{00000000-0005-0000-0000-000027010000}"/>
    <cellStyle name="Currency 7" xfId="314" xr:uid="{00000000-0005-0000-0000-000028010000}"/>
    <cellStyle name="Currency0" xfId="315" xr:uid="{00000000-0005-0000-0000-000029010000}"/>
    <cellStyle name="Date" xfId="316" xr:uid="{00000000-0005-0000-0000-00002A010000}"/>
    <cellStyle name="DwhDollar" xfId="317" xr:uid="{00000000-0005-0000-0000-00002B010000}"/>
    <cellStyle name="Explanatory Text" xfId="28" builtinId="53" customBuiltin="1"/>
    <cellStyle name="Explanatory Text 2" xfId="318" xr:uid="{00000000-0005-0000-0000-00002D010000}"/>
    <cellStyle name="Explanatory Text 3" xfId="319" xr:uid="{00000000-0005-0000-0000-00002E010000}"/>
    <cellStyle name="Explanatory Text 4" xfId="320" xr:uid="{00000000-0005-0000-0000-00002F010000}"/>
    <cellStyle name="Fixed" xfId="321" xr:uid="{00000000-0005-0000-0000-000030010000}"/>
    <cellStyle name="Good" xfId="29" builtinId="26" customBuiltin="1"/>
    <cellStyle name="Good 2" xfId="322" xr:uid="{00000000-0005-0000-0000-000032010000}"/>
    <cellStyle name="Good 3" xfId="323" xr:uid="{00000000-0005-0000-0000-000033010000}"/>
    <cellStyle name="Good 4" xfId="324" xr:uid="{00000000-0005-0000-0000-000034010000}"/>
    <cellStyle name="Heading 1" xfId="30" builtinId="16" customBuiltin="1"/>
    <cellStyle name="Heading 1 2" xfId="325" xr:uid="{00000000-0005-0000-0000-000036010000}"/>
    <cellStyle name="Heading 1 3" xfId="326" xr:uid="{00000000-0005-0000-0000-000037010000}"/>
    <cellStyle name="Heading 1 4" xfId="327" xr:uid="{00000000-0005-0000-0000-000038010000}"/>
    <cellStyle name="Heading 2" xfId="31" builtinId="17" customBuiltin="1"/>
    <cellStyle name="Heading 2 2" xfId="328" xr:uid="{00000000-0005-0000-0000-00003A010000}"/>
    <cellStyle name="Heading 2 3" xfId="329" xr:uid="{00000000-0005-0000-0000-00003B010000}"/>
    <cellStyle name="Heading 2 4" xfId="330" xr:uid="{00000000-0005-0000-0000-00003C010000}"/>
    <cellStyle name="Heading 3" xfId="32" builtinId="18" customBuiltin="1"/>
    <cellStyle name="Heading 3 2" xfId="331" xr:uid="{00000000-0005-0000-0000-00003E010000}"/>
    <cellStyle name="Heading 3 2 2" xfId="332" xr:uid="{00000000-0005-0000-0000-00003F010000}"/>
    <cellStyle name="Heading 3 3" xfId="333" xr:uid="{00000000-0005-0000-0000-000040010000}"/>
    <cellStyle name="Heading 3 4" xfId="334" xr:uid="{00000000-0005-0000-0000-000041010000}"/>
    <cellStyle name="Heading 4" xfId="33" builtinId="19" customBuiltin="1"/>
    <cellStyle name="Heading 4 2" xfId="335" xr:uid="{00000000-0005-0000-0000-000043010000}"/>
    <cellStyle name="Heading 4 3" xfId="336" xr:uid="{00000000-0005-0000-0000-000044010000}"/>
    <cellStyle name="Heading 4 4" xfId="337" xr:uid="{00000000-0005-0000-0000-000045010000}"/>
    <cellStyle name="Hyperlink 2" xfId="338" xr:uid="{00000000-0005-0000-0000-000046010000}"/>
    <cellStyle name="Hyperlink 3" xfId="339" xr:uid="{00000000-0005-0000-0000-000047010000}"/>
    <cellStyle name="IndirectFooter2" xfId="340" xr:uid="{00000000-0005-0000-0000-000048010000}"/>
    <cellStyle name="IndirectFooter3" xfId="341" xr:uid="{00000000-0005-0000-0000-000049010000}"/>
    <cellStyle name="IndirectHeader1" xfId="342" xr:uid="{00000000-0005-0000-0000-00004A010000}"/>
    <cellStyle name="IndirectHeader1a" xfId="343" xr:uid="{00000000-0005-0000-0000-00004B010000}"/>
    <cellStyle name="IndirectHeader2" xfId="344" xr:uid="{00000000-0005-0000-0000-00004C010000}"/>
    <cellStyle name="IndirectHeader3" xfId="345" xr:uid="{00000000-0005-0000-0000-00004D010000}"/>
    <cellStyle name="Input" xfId="34" builtinId="20" customBuiltin="1"/>
    <cellStyle name="Input 10" xfId="346" xr:uid="{00000000-0005-0000-0000-00004F010000}"/>
    <cellStyle name="Input 11" xfId="347" xr:uid="{00000000-0005-0000-0000-000050010000}"/>
    <cellStyle name="Input 12" xfId="348" xr:uid="{00000000-0005-0000-0000-000051010000}"/>
    <cellStyle name="Input 2" xfId="349" xr:uid="{00000000-0005-0000-0000-000052010000}"/>
    <cellStyle name="Input 2 10" xfId="350" xr:uid="{00000000-0005-0000-0000-000053010000}"/>
    <cellStyle name="Input 2 11" xfId="351" xr:uid="{00000000-0005-0000-0000-000054010000}"/>
    <cellStyle name="Input 2 12" xfId="352" xr:uid="{00000000-0005-0000-0000-000055010000}"/>
    <cellStyle name="Input 2 2" xfId="353" xr:uid="{00000000-0005-0000-0000-000056010000}"/>
    <cellStyle name="Input 2 2 10" xfId="354" xr:uid="{00000000-0005-0000-0000-000057010000}"/>
    <cellStyle name="Input 2 2 11" xfId="355" xr:uid="{00000000-0005-0000-0000-000058010000}"/>
    <cellStyle name="Input 2 2 2" xfId="356" xr:uid="{00000000-0005-0000-0000-000059010000}"/>
    <cellStyle name="Input 2 2 2 10" xfId="357" xr:uid="{00000000-0005-0000-0000-00005A010000}"/>
    <cellStyle name="Input 2 2 2 11" xfId="358" xr:uid="{00000000-0005-0000-0000-00005B010000}"/>
    <cellStyle name="Input 2 2 2 2" xfId="359" xr:uid="{00000000-0005-0000-0000-00005C010000}"/>
    <cellStyle name="Input 2 2 2 3" xfId="360" xr:uid="{00000000-0005-0000-0000-00005D010000}"/>
    <cellStyle name="Input 2 2 2 4" xfId="361" xr:uid="{00000000-0005-0000-0000-00005E010000}"/>
    <cellStyle name="Input 2 2 2 5" xfId="362" xr:uid="{00000000-0005-0000-0000-00005F010000}"/>
    <cellStyle name="Input 2 2 2 6" xfId="363" xr:uid="{00000000-0005-0000-0000-000060010000}"/>
    <cellStyle name="Input 2 2 2 7" xfId="364" xr:uid="{00000000-0005-0000-0000-000061010000}"/>
    <cellStyle name="Input 2 2 2 8" xfId="365" xr:uid="{00000000-0005-0000-0000-000062010000}"/>
    <cellStyle name="Input 2 2 2 9" xfId="366" xr:uid="{00000000-0005-0000-0000-000063010000}"/>
    <cellStyle name="Input 2 2 3" xfId="367" xr:uid="{00000000-0005-0000-0000-000064010000}"/>
    <cellStyle name="Input 2 2 3 10" xfId="368" xr:uid="{00000000-0005-0000-0000-000065010000}"/>
    <cellStyle name="Input 2 2 3 11" xfId="369" xr:uid="{00000000-0005-0000-0000-000066010000}"/>
    <cellStyle name="Input 2 2 3 2" xfId="370" xr:uid="{00000000-0005-0000-0000-000067010000}"/>
    <cellStyle name="Input 2 2 3 3" xfId="371" xr:uid="{00000000-0005-0000-0000-000068010000}"/>
    <cellStyle name="Input 2 2 3 4" xfId="372" xr:uid="{00000000-0005-0000-0000-000069010000}"/>
    <cellStyle name="Input 2 2 3 5" xfId="373" xr:uid="{00000000-0005-0000-0000-00006A010000}"/>
    <cellStyle name="Input 2 2 3 6" xfId="374" xr:uid="{00000000-0005-0000-0000-00006B010000}"/>
    <cellStyle name="Input 2 2 3 7" xfId="375" xr:uid="{00000000-0005-0000-0000-00006C010000}"/>
    <cellStyle name="Input 2 2 3 8" xfId="376" xr:uid="{00000000-0005-0000-0000-00006D010000}"/>
    <cellStyle name="Input 2 2 3 9" xfId="377" xr:uid="{00000000-0005-0000-0000-00006E010000}"/>
    <cellStyle name="Input 2 2 4" xfId="378" xr:uid="{00000000-0005-0000-0000-00006F010000}"/>
    <cellStyle name="Input 2 2 4 10" xfId="379" xr:uid="{00000000-0005-0000-0000-000070010000}"/>
    <cellStyle name="Input 2 2 4 2" xfId="380" xr:uid="{00000000-0005-0000-0000-000071010000}"/>
    <cellStyle name="Input 2 2 4 3" xfId="381" xr:uid="{00000000-0005-0000-0000-000072010000}"/>
    <cellStyle name="Input 2 2 4 4" xfId="382" xr:uid="{00000000-0005-0000-0000-000073010000}"/>
    <cellStyle name="Input 2 2 4 5" xfId="383" xr:uid="{00000000-0005-0000-0000-000074010000}"/>
    <cellStyle name="Input 2 2 4 6" xfId="384" xr:uid="{00000000-0005-0000-0000-000075010000}"/>
    <cellStyle name="Input 2 2 4 7" xfId="385" xr:uid="{00000000-0005-0000-0000-000076010000}"/>
    <cellStyle name="Input 2 2 4 8" xfId="386" xr:uid="{00000000-0005-0000-0000-000077010000}"/>
    <cellStyle name="Input 2 2 4 9" xfId="387" xr:uid="{00000000-0005-0000-0000-000078010000}"/>
    <cellStyle name="Input 2 2 5" xfId="388" xr:uid="{00000000-0005-0000-0000-000079010000}"/>
    <cellStyle name="Input 2 2 6" xfId="389" xr:uid="{00000000-0005-0000-0000-00007A010000}"/>
    <cellStyle name="Input 2 2 7" xfId="390" xr:uid="{00000000-0005-0000-0000-00007B010000}"/>
    <cellStyle name="Input 2 2 8" xfId="391" xr:uid="{00000000-0005-0000-0000-00007C010000}"/>
    <cellStyle name="Input 2 2 9" xfId="392" xr:uid="{00000000-0005-0000-0000-00007D010000}"/>
    <cellStyle name="Input 2 3" xfId="393" xr:uid="{00000000-0005-0000-0000-00007E010000}"/>
    <cellStyle name="Input 2 3 10" xfId="394" xr:uid="{00000000-0005-0000-0000-00007F010000}"/>
    <cellStyle name="Input 2 3 11" xfId="395" xr:uid="{00000000-0005-0000-0000-000080010000}"/>
    <cellStyle name="Input 2 3 2" xfId="396" xr:uid="{00000000-0005-0000-0000-000081010000}"/>
    <cellStyle name="Input 2 3 3" xfId="397" xr:uid="{00000000-0005-0000-0000-000082010000}"/>
    <cellStyle name="Input 2 3 4" xfId="398" xr:uid="{00000000-0005-0000-0000-000083010000}"/>
    <cellStyle name="Input 2 3 5" xfId="399" xr:uid="{00000000-0005-0000-0000-000084010000}"/>
    <cellStyle name="Input 2 3 6" xfId="400" xr:uid="{00000000-0005-0000-0000-000085010000}"/>
    <cellStyle name="Input 2 3 7" xfId="401" xr:uid="{00000000-0005-0000-0000-000086010000}"/>
    <cellStyle name="Input 2 3 8" xfId="402" xr:uid="{00000000-0005-0000-0000-000087010000}"/>
    <cellStyle name="Input 2 3 9" xfId="403" xr:uid="{00000000-0005-0000-0000-000088010000}"/>
    <cellStyle name="Input 2 4" xfId="404" xr:uid="{00000000-0005-0000-0000-000089010000}"/>
    <cellStyle name="Input 2 5" xfId="405" xr:uid="{00000000-0005-0000-0000-00008A010000}"/>
    <cellStyle name="Input 2 6" xfId="406" xr:uid="{00000000-0005-0000-0000-00008B010000}"/>
    <cellStyle name="Input 2 7" xfId="407" xr:uid="{00000000-0005-0000-0000-00008C010000}"/>
    <cellStyle name="Input 2 8" xfId="408" xr:uid="{00000000-0005-0000-0000-00008D010000}"/>
    <cellStyle name="Input 2 9" xfId="409" xr:uid="{00000000-0005-0000-0000-00008E010000}"/>
    <cellStyle name="Input 3" xfId="410" xr:uid="{00000000-0005-0000-0000-00008F010000}"/>
    <cellStyle name="Input 3 10" xfId="411" xr:uid="{00000000-0005-0000-0000-000090010000}"/>
    <cellStyle name="Input 3 11" xfId="412" xr:uid="{00000000-0005-0000-0000-000091010000}"/>
    <cellStyle name="Input 3 2" xfId="413" xr:uid="{00000000-0005-0000-0000-000092010000}"/>
    <cellStyle name="Input 3 3" xfId="414" xr:uid="{00000000-0005-0000-0000-000093010000}"/>
    <cellStyle name="Input 3 4" xfId="415" xr:uid="{00000000-0005-0000-0000-000094010000}"/>
    <cellStyle name="Input 3 5" xfId="416" xr:uid="{00000000-0005-0000-0000-000095010000}"/>
    <cellStyle name="Input 3 6" xfId="417" xr:uid="{00000000-0005-0000-0000-000096010000}"/>
    <cellStyle name="Input 3 7" xfId="418" xr:uid="{00000000-0005-0000-0000-000097010000}"/>
    <cellStyle name="Input 3 8" xfId="419" xr:uid="{00000000-0005-0000-0000-000098010000}"/>
    <cellStyle name="Input 3 9" xfId="420" xr:uid="{00000000-0005-0000-0000-000099010000}"/>
    <cellStyle name="Input 4" xfId="421" xr:uid="{00000000-0005-0000-0000-00009A010000}"/>
    <cellStyle name="Input 4 10" xfId="422" xr:uid="{00000000-0005-0000-0000-00009B010000}"/>
    <cellStyle name="Input 4 11" xfId="423" xr:uid="{00000000-0005-0000-0000-00009C010000}"/>
    <cellStyle name="Input 4 2" xfId="424" xr:uid="{00000000-0005-0000-0000-00009D010000}"/>
    <cellStyle name="Input 4 3" xfId="425" xr:uid="{00000000-0005-0000-0000-00009E010000}"/>
    <cellStyle name="Input 4 4" xfId="426" xr:uid="{00000000-0005-0000-0000-00009F010000}"/>
    <cellStyle name="Input 4 5" xfId="427" xr:uid="{00000000-0005-0000-0000-0000A0010000}"/>
    <cellStyle name="Input 4 6" xfId="428" xr:uid="{00000000-0005-0000-0000-0000A1010000}"/>
    <cellStyle name="Input 4 7" xfId="429" xr:uid="{00000000-0005-0000-0000-0000A2010000}"/>
    <cellStyle name="Input 4 8" xfId="430" xr:uid="{00000000-0005-0000-0000-0000A3010000}"/>
    <cellStyle name="Input 4 9" xfId="431" xr:uid="{00000000-0005-0000-0000-0000A4010000}"/>
    <cellStyle name="Input 5" xfId="432" xr:uid="{00000000-0005-0000-0000-0000A5010000}"/>
    <cellStyle name="Input 6" xfId="433" xr:uid="{00000000-0005-0000-0000-0000A6010000}"/>
    <cellStyle name="Input 7" xfId="434" xr:uid="{00000000-0005-0000-0000-0000A7010000}"/>
    <cellStyle name="Input 8" xfId="435" xr:uid="{00000000-0005-0000-0000-0000A8010000}"/>
    <cellStyle name="Input 9" xfId="436" xr:uid="{00000000-0005-0000-0000-0000A9010000}"/>
    <cellStyle name="Linked Cell" xfId="35" builtinId="24" customBuiltin="1"/>
    <cellStyle name="Linked Cell 2" xfId="437" xr:uid="{00000000-0005-0000-0000-0000AB010000}"/>
    <cellStyle name="Linked Cell 3" xfId="438" xr:uid="{00000000-0005-0000-0000-0000AC010000}"/>
    <cellStyle name="Linked Cell 4" xfId="439" xr:uid="{00000000-0005-0000-0000-0000AD010000}"/>
    <cellStyle name="Neutral" xfId="36" builtinId="28" customBuiltin="1"/>
    <cellStyle name="Neutral 2" xfId="440" xr:uid="{00000000-0005-0000-0000-0000AF010000}"/>
    <cellStyle name="Neutral 3" xfId="441" xr:uid="{00000000-0005-0000-0000-0000B0010000}"/>
    <cellStyle name="Neutral 4" xfId="442" xr:uid="{00000000-0005-0000-0000-0000B1010000}"/>
    <cellStyle name="Normal" xfId="0" builtinId="0"/>
    <cellStyle name="Normal 10" xfId="443" xr:uid="{00000000-0005-0000-0000-0000B3010000}"/>
    <cellStyle name="Normal 10 2" xfId="444" xr:uid="{00000000-0005-0000-0000-0000B4010000}"/>
    <cellStyle name="Normal 10 2 2" xfId="445" xr:uid="{00000000-0005-0000-0000-0000B5010000}"/>
    <cellStyle name="Normal 10 3" xfId="446" xr:uid="{00000000-0005-0000-0000-0000B6010000}"/>
    <cellStyle name="Normal 11" xfId="447" xr:uid="{00000000-0005-0000-0000-0000B7010000}"/>
    <cellStyle name="Normal 11 2" xfId="448" xr:uid="{00000000-0005-0000-0000-0000B8010000}"/>
    <cellStyle name="Normal 11 2 2" xfId="449" xr:uid="{00000000-0005-0000-0000-0000B9010000}"/>
    <cellStyle name="Normal 11 3" xfId="450" xr:uid="{00000000-0005-0000-0000-0000BA010000}"/>
    <cellStyle name="Normal 11 4" xfId="451" xr:uid="{00000000-0005-0000-0000-0000BB010000}"/>
    <cellStyle name="Normal 12" xfId="47" xr:uid="{00000000-0005-0000-0000-0000BC010000}"/>
    <cellStyle name="Normal 12 10" xfId="452" xr:uid="{00000000-0005-0000-0000-0000BD010000}"/>
    <cellStyle name="Normal 12 10 2" xfId="453" xr:uid="{00000000-0005-0000-0000-0000BE010000}"/>
    <cellStyle name="Normal 13" xfId="454" xr:uid="{00000000-0005-0000-0000-0000BF010000}"/>
    <cellStyle name="Normal 13 2" xfId="455" xr:uid="{00000000-0005-0000-0000-0000C0010000}"/>
    <cellStyle name="Normal 13 2 2" xfId="456" xr:uid="{00000000-0005-0000-0000-0000C1010000}"/>
    <cellStyle name="Normal 13 3" xfId="457" xr:uid="{00000000-0005-0000-0000-0000C2010000}"/>
    <cellStyle name="Normal 14" xfId="458" xr:uid="{00000000-0005-0000-0000-0000C3010000}"/>
    <cellStyle name="Normal 14 2" xfId="459" xr:uid="{00000000-0005-0000-0000-0000C4010000}"/>
    <cellStyle name="Normal 15" xfId="460" xr:uid="{00000000-0005-0000-0000-0000C5010000}"/>
    <cellStyle name="Normal 15 2" xfId="461" xr:uid="{00000000-0005-0000-0000-0000C6010000}"/>
    <cellStyle name="Normal 15 2 2" xfId="462" xr:uid="{00000000-0005-0000-0000-0000C7010000}"/>
    <cellStyle name="Normal 15 3" xfId="463" xr:uid="{00000000-0005-0000-0000-0000C8010000}"/>
    <cellStyle name="Normal 16" xfId="464" xr:uid="{00000000-0005-0000-0000-0000C9010000}"/>
    <cellStyle name="Normal 16 2" xfId="465" xr:uid="{00000000-0005-0000-0000-0000CA010000}"/>
    <cellStyle name="Normal 16 2 2" xfId="466" xr:uid="{00000000-0005-0000-0000-0000CB010000}"/>
    <cellStyle name="Normal 16 3" xfId="467" xr:uid="{00000000-0005-0000-0000-0000CC010000}"/>
    <cellStyle name="Normal 16 4" xfId="468" xr:uid="{00000000-0005-0000-0000-0000CD010000}"/>
    <cellStyle name="Normal 17" xfId="469" xr:uid="{00000000-0005-0000-0000-0000CE010000}"/>
    <cellStyle name="Normal 17 2" xfId="470" xr:uid="{00000000-0005-0000-0000-0000CF010000}"/>
    <cellStyle name="Normal 17 2 2" xfId="471" xr:uid="{00000000-0005-0000-0000-0000D0010000}"/>
    <cellStyle name="Normal 17 3" xfId="472" xr:uid="{00000000-0005-0000-0000-0000D1010000}"/>
    <cellStyle name="Normal 18" xfId="473" xr:uid="{00000000-0005-0000-0000-0000D2010000}"/>
    <cellStyle name="Normal 18 2" xfId="474" xr:uid="{00000000-0005-0000-0000-0000D3010000}"/>
    <cellStyle name="Normal 18 2 2" xfId="475" xr:uid="{00000000-0005-0000-0000-0000D4010000}"/>
    <cellStyle name="Normal 18 3" xfId="476" xr:uid="{00000000-0005-0000-0000-0000D5010000}"/>
    <cellStyle name="Normal 19" xfId="477" xr:uid="{00000000-0005-0000-0000-0000D6010000}"/>
    <cellStyle name="Normal 19 2" xfId="478" xr:uid="{00000000-0005-0000-0000-0000D7010000}"/>
    <cellStyle name="Normal 19 2 2" xfId="479" xr:uid="{00000000-0005-0000-0000-0000D8010000}"/>
    <cellStyle name="Normal 19 3" xfId="480" xr:uid="{00000000-0005-0000-0000-0000D9010000}"/>
    <cellStyle name="Normal 2" xfId="44" xr:uid="{00000000-0005-0000-0000-0000DA010000}"/>
    <cellStyle name="Normal 2 10" xfId="481" xr:uid="{00000000-0005-0000-0000-0000DB010000}"/>
    <cellStyle name="Normal 2 11" xfId="482" xr:uid="{00000000-0005-0000-0000-0000DC010000}"/>
    <cellStyle name="Normal 2 12" xfId="483" xr:uid="{00000000-0005-0000-0000-0000DD010000}"/>
    <cellStyle name="Normal 2 13" xfId="484" xr:uid="{00000000-0005-0000-0000-0000DE010000}"/>
    <cellStyle name="Normal 2 14" xfId="485" xr:uid="{00000000-0005-0000-0000-0000DF010000}"/>
    <cellStyle name="Normal 2 15" xfId="486" xr:uid="{00000000-0005-0000-0000-0000E0010000}"/>
    <cellStyle name="Normal 2 16" xfId="487" xr:uid="{00000000-0005-0000-0000-0000E1010000}"/>
    <cellStyle name="Normal 2 17" xfId="488" xr:uid="{00000000-0005-0000-0000-0000E2010000}"/>
    <cellStyle name="Normal 2 18" xfId="489" xr:uid="{00000000-0005-0000-0000-0000E3010000}"/>
    <cellStyle name="Normal 2 18 10" xfId="490" xr:uid="{00000000-0005-0000-0000-0000E4010000}"/>
    <cellStyle name="Normal 2 18 11" xfId="491" xr:uid="{00000000-0005-0000-0000-0000E5010000}"/>
    <cellStyle name="Normal 2 18 2" xfId="492" xr:uid="{00000000-0005-0000-0000-0000E6010000}"/>
    <cellStyle name="Normal 2 18 3" xfId="493" xr:uid="{00000000-0005-0000-0000-0000E7010000}"/>
    <cellStyle name="Normal 2 18 4" xfId="494" xr:uid="{00000000-0005-0000-0000-0000E8010000}"/>
    <cellStyle name="Normal 2 18 5" xfId="495" xr:uid="{00000000-0005-0000-0000-0000E9010000}"/>
    <cellStyle name="Normal 2 18 6" xfId="496" xr:uid="{00000000-0005-0000-0000-0000EA010000}"/>
    <cellStyle name="Normal 2 18 7" xfId="497" xr:uid="{00000000-0005-0000-0000-0000EB010000}"/>
    <cellStyle name="Normal 2 18 8" xfId="498" xr:uid="{00000000-0005-0000-0000-0000EC010000}"/>
    <cellStyle name="Normal 2 18 9" xfId="499" xr:uid="{00000000-0005-0000-0000-0000ED010000}"/>
    <cellStyle name="Normal 2 19" xfId="500" xr:uid="{00000000-0005-0000-0000-0000EE010000}"/>
    <cellStyle name="Normal 2 19 10" xfId="501" xr:uid="{00000000-0005-0000-0000-0000EF010000}"/>
    <cellStyle name="Normal 2 19 2" xfId="502" xr:uid="{00000000-0005-0000-0000-0000F0010000}"/>
    <cellStyle name="Normal 2 19 3" xfId="503" xr:uid="{00000000-0005-0000-0000-0000F1010000}"/>
    <cellStyle name="Normal 2 19 4" xfId="504" xr:uid="{00000000-0005-0000-0000-0000F2010000}"/>
    <cellStyle name="Normal 2 19 5" xfId="505" xr:uid="{00000000-0005-0000-0000-0000F3010000}"/>
    <cellStyle name="Normal 2 19 6" xfId="506" xr:uid="{00000000-0005-0000-0000-0000F4010000}"/>
    <cellStyle name="Normal 2 19 7" xfId="507" xr:uid="{00000000-0005-0000-0000-0000F5010000}"/>
    <cellStyle name="Normal 2 19 8" xfId="508" xr:uid="{00000000-0005-0000-0000-0000F6010000}"/>
    <cellStyle name="Normal 2 19 9" xfId="509" xr:uid="{00000000-0005-0000-0000-0000F7010000}"/>
    <cellStyle name="Normal 2 2" xfId="510" xr:uid="{00000000-0005-0000-0000-0000F8010000}"/>
    <cellStyle name="Normal 2 2 10" xfId="511" xr:uid="{00000000-0005-0000-0000-0000F9010000}"/>
    <cellStyle name="Normal 2 2 11" xfId="512" xr:uid="{00000000-0005-0000-0000-0000FA010000}"/>
    <cellStyle name="Normal 2 2 11 2" xfId="513" xr:uid="{00000000-0005-0000-0000-0000FB010000}"/>
    <cellStyle name="Normal 2 2 12" xfId="514" xr:uid="{00000000-0005-0000-0000-0000FC010000}"/>
    <cellStyle name="Normal 2 2 12 2" xfId="515" xr:uid="{00000000-0005-0000-0000-0000FD010000}"/>
    <cellStyle name="Normal 2 2 13" xfId="516" xr:uid="{00000000-0005-0000-0000-0000FE010000}"/>
    <cellStyle name="Normal 2 2 13 2" xfId="517" xr:uid="{00000000-0005-0000-0000-0000FF010000}"/>
    <cellStyle name="Normal 2 2 14" xfId="518" xr:uid="{00000000-0005-0000-0000-000000020000}"/>
    <cellStyle name="Normal 2 2 14 2" xfId="519" xr:uid="{00000000-0005-0000-0000-000001020000}"/>
    <cellStyle name="Normal 2 2 15" xfId="520" xr:uid="{00000000-0005-0000-0000-000002020000}"/>
    <cellStyle name="Normal 2 2 15 2" xfId="521" xr:uid="{00000000-0005-0000-0000-000003020000}"/>
    <cellStyle name="Normal 2 2 16" xfId="522" xr:uid="{00000000-0005-0000-0000-000004020000}"/>
    <cellStyle name="Normal 2 2 16 2" xfId="523" xr:uid="{00000000-0005-0000-0000-000005020000}"/>
    <cellStyle name="Normal 2 2 17" xfId="524" xr:uid="{00000000-0005-0000-0000-000006020000}"/>
    <cellStyle name="Normal 2 2 17 2" xfId="525" xr:uid="{00000000-0005-0000-0000-000007020000}"/>
    <cellStyle name="Normal 2 2 18" xfId="526" xr:uid="{00000000-0005-0000-0000-000008020000}"/>
    <cellStyle name="Normal 2 2 18 2" xfId="527" xr:uid="{00000000-0005-0000-0000-000009020000}"/>
    <cellStyle name="Normal 2 2 19" xfId="528" xr:uid="{00000000-0005-0000-0000-00000A020000}"/>
    <cellStyle name="Normal 2 2 19 2" xfId="529" xr:uid="{00000000-0005-0000-0000-00000B020000}"/>
    <cellStyle name="Normal 2 2 2" xfId="530" xr:uid="{00000000-0005-0000-0000-00000C020000}"/>
    <cellStyle name="Normal 2 2 2 10" xfId="531" xr:uid="{00000000-0005-0000-0000-00000D020000}"/>
    <cellStyle name="Normal 2 2 2 11" xfId="532" xr:uid="{00000000-0005-0000-0000-00000E020000}"/>
    <cellStyle name="Normal 2 2 2 12" xfId="533" xr:uid="{00000000-0005-0000-0000-00000F020000}"/>
    <cellStyle name="Normal 2 2 2 13" xfId="534" xr:uid="{00000000-0005-0000-0000-000010020000}"/>
    <cellStyle name="Normal 2 2 2 14" xfId="535" xr:uid="{00000000-0005-0000-0000-000011020000}"/>
    <cellStyle name="Normal 2 2 2 15" xfId="536" xr:uid="{00000000-0005-0000-0000-000012020000}"/>
    <cellStyle name="Normal 2 2 2 15 2" xfId="537" xr:uid="{00000000-0005-0000-0000-000013020000}"/>
    <cellStyle name="Normal 2 2 2 16" xfId="538" xr:uid="{00000000-0005-0000-0000-000014020000}"/>
    <cellStyle name="Normal 2 2 2 16 2" xfId="539" xr:uid="{00000000-0005-0000-0000-000015020000}"/>
    <cellStyle name="Normal 2 2 2 17" xfId="540" xr:uid="{00000000-0005-0000-0000-000016020000}"/>
    <cellStyle name="Normal 2 2 2 17 2" xfId="541" xr:uid="{00000000-0005-0000-0000-000017020000}"/>
    <cellStyle name="Normal 2 2 2 18" xfId="542" xr:uid="{00000000-0005-0000-0000-000018020000}"/>
    <cellStyle name="Normal 2 2 2 18 2" xfId="543" xr:uid="{00000000-0005-0000-0000-000019020000}"/>
    <cellStyle name="Normal 2 2 2 2" xfId="544" xr:uid="{00000000-0005-0000-0000-00001A020000}"/>
    <cellStyle name="Normal 2 2 2 2 10" xfId="545" xr:uid="{00000000-0005-0000-0000-00001B020000}"/>
    <cellStyle name="Normal 2 2 2 2 10 2" xfId="546" xr:uid="{00000000-0005-0000-0000-00001C020000}"/>
    <cellStyle name="Normal 2 2 2 2 11" xfId="547" xr:uid="{00000000-0005-0000-0000-00001D020000}"/>
    <cellStyle name="Normal 2 2 2 2 11 2" xfId="548" xr:uid="{00000000-0005-0000-0000-00001E020000}"/>
    <cellStyle name="Normal 2 2 2 2 12" xfId="549" xr:uid="{00000000-0005-0000-0000-00001F020000}"/>
    <cellStyle name="Normal 2 2 2 2 12 2" xfId="550" xr:uid="{00000000-0005-0000-0000-000020020000}"/>
    <cellStyle name="Normal 2 2 2 2 13" xfId="551" xr:uid="{00000000-0005-0000-0000-000021020000}"/>
    <cellStyle name="Normal 2 2 2 2 13 2" xfId="552" xr:uid="{00000000-0005-0000-0000-000022020000}"/>
    <cellStyle name="Normal 2 2 2 2 14" xfId="553" xr:uid="{00000000-0005-0000-0000-000023020000}"/>
    <cellStyle name="Normal 2 2 2 2 14 2" xfId="554" xr:uid="{00000000-0005-0000-0000-000024020000}"/>
    <cellStyle name="Normal 2 2 2 2 15" xfId="555" xr:uid="{00000000-0005-0000-0000-000025020000}"/>
    <cellStyle name="Normal 2 2 2 2 16" xfId="556" xr:uid="{00000000-0005-0000-0000-000026020000}"/>
    <cellStyle name="Normal 2 2 2 2 17" xfId="557" xr:uid="{00000000-0005-0000-0000-000027020000}"/>
    <cellStyle name="Normal 2 2 2 2 18" xfId="558" xr:uid="{00000000-0005-0000-0000-000028020000}"/>
    <cellStyle name="Normal 2 2 2 2 19" xfId="559" xr:uid="{00000000-0005-0000-0000-000029020000}"/>
    <cellStyle name="Normal 2 2 2 2 2" xfId="560" xr:uid="{00000000-0005-0000-0000-00002A020000}"/>
    <cellStyle name="Normal 2 2 2 2 2 10" xfId="561" xr:uid="{00000000-0005-0000-0000-00002B020000}"/>
    <cellStyle name="Normal 2 2 2 2 2 11" xfId="562" xr:uid="{00000000-0005-0000-0000-00002C020000}"/>
    <cellStyle name="Normal 2 2 2 2 2 12" xfId="563" xr:uid="{00000000-0005-0000-0000-00002D020000}"/>
    <cellStyle name="Normal 2 2 2 2 2 13" xfId="564" xr:uid="{00000000-0005-0000-0000-00002E020000}"/>
    <cellStyle name="Normal 2 2 2 2 2 13 2" xfId="565" xr:uid="{00000000-0005-0000-0000-00002F020000}"/>
    <cellStyle name="Normal 2 2 2 2 2 14" xfId="566" xr:uid="{00000000-0005-0000-0000-000030020000}"/>
    <cellStyle name="Normal 2 2 2 2 2 14 2" xfId="567" xr:uid="{00000000-0005-0000-0000-000031020000}"/>
    <cellStyle name="Normal 2 2 2 2 2 15" xfId="568" xr:uid="{00000000-0005-0000-0000-000032020000}"/>
    <cellStyle name="Normal 2 2 2 2 2 15 2" xfId="569" xr:uid="{00000000-0005-0000-0000-000033020000}"/>
    <cellStyle name="Normal 2 2 2 2 2 16" xfId="570" xr:uid="{00000000-0005-0000-0000-000034020000}"/>
    <cellStyle name="Normal 2 2 2 2 2 16 2" xfId="571" xr:uid="{00000000-0005-0000-0000-000035020000}"/>
    <cellStyle name="Normal 2 2 2 2 2 2" xfId="572" xr:uid="{00000000-0005-0000-0000-000036020000}"/>
    <cellStyle name="Normal 2 2 2 2 2 2 2" xfId="573" xr:uid="{00000000-0005-0000-0000-000037020000}"/>
    <cellStyle name="Normal 2 2 2 2 2 2 3" xfId="574" xr:uid="{00000000-0005-0000-0000-000038020000}"/>
    <cellStyle name="Normal 2 2 2 2 2 2 4" xfId="575" xr:uid="{00000000-0005-0000-0000-000039020000}"/>
    <cellStyle name="Normal 2 2 2 2 2 2 5" xfId="576" xr:uid="{00000000-0005-0000-0000-00003A020000}"/>
    <cellStyle name="Normal 2 2 2 2 2 2 6" xfId="577" xr:uid="{00000000-0005-0000-0000-00003B020000}"/>
    <cellStyle name="Normal 2 2 2 2 2 2 7" xfId="578" xr:uid="{00000000-0005-0000-0000-00003C020000}"/>
    <cellStyle name="Normal 2 2 2 2 2 3" xfId="579" xr:uid="{00000000-0005-0000-0000-00003D020000}"/>
    <cellStyle name="Normal 2 2 2 2 2 4" xfId="580" xr:uid="{00000000-0005-0000-0000-00003E020000}"/>
    <cellStyle name="Normal 2 2 2 2 2 5" xfId="581" xr:uid="{00000000-0005-0000-0000-00003F020000}"/>
    <cellStyle name="Normal 2 2 2 2 2 6" xfId="582" xr:uid="{00000000-0005-0000-0000-000040020000}"/>
    <cellStyle name="Normal 2 2 2 2 2 7" xfId="583" xr:uid="{00000000-0005-0000-0000-000041020000}"/>
    <cellStyle name="Normal 2 2 2 2 2 8" xfId="584" xr:uid="{00000000-0005-0000-0000-000042020000}"/>
    <cellStyle name="Normal 2 2 2 2 2 9" xfId="585" xr:uid="{00000000-0005-0000-0000-000043020000}"/>
    <cellStyle name="Normal 2 2 2 2 3" xfId="586" xr:uid="{00000000-0005-0000-0000-000044020000}"/>
    <cellStyle name="Normal 2 2 2 2 4" xfId="587" xr:uid="{00000000-0005-0000-0000-000045020000}"/>
    <cellStyle name="Normal 2 2 2 2 5" xfId="588" xr:uid="{00000000-0005-0000-0000-000046020000}"/>
    <cellStyle name="Normal 2 2 2 2 5 2" xfId="589" xr:uid="{00000000-0005-0000-0000-000047020000}"/>
    <cellStyle name="Normal 2 2 2 2 6" xfId="590" xr:uid="{00000000-0005-0000-0000-000048020000}"/>
    <cellStyle name="Normal 2 2 2 2 6 2" xfId="591" xr:uid="{00000000-0005-0000-0000-000049020000}"/>
    <cellStyle name="Normal 2 2 2 2 7" xfId="592" xr:uid="{00000000-0005-0000-0000-00004A020000}"/>
    <cellStyle name="Normal 2 2 2 2 7 2" xfId="593" xr:uid="{00000000-0005-0000-0000-00004B020000}"/>
    <cellStyle name="Normal 2 2 2 2 8" xfId="594" xr:uid="{00000000-0005-0000-0000-00004C020000}"/>
    <cellStyle name="Normal 2 2 2 2 8 2" xfId="595" xr:uid="{00000000-0005-0000-0000-00004D020000}"/>
    <cellStyle name="Normal 2 2 2 2 9" xfId="596" xr:uid="{00000000-0005-0000-0000-00004E020000}"/>
    <cellStyle name="Normal 2 2 2 2 9 2" xfId="597" xr:uid="{00000000-0005-0000-0000-00004F020000}"/>
    <cellStyle name="Normal 2 2 2 3" xfId="598" xr:uid="{00000000-0005-0000-0000-000050020000}"/>
    <cellStyle name="Normal 2 2 2 3 2" xfId="599" xr:uid="{00000000-0005-0000-0000-000051020000}"/>
    <cellStyle name="Normal 2 2 2 4" xfId="600" xr:uid="{00000000-0005-0000-0000-000052020000}"/>
    <cellStyle name="Normal 2 2 2 4 2" xfId="601" xr:uid="{00000000-0005-0000-0000-000053020000}"/>
    <cellStyle name="Normal 2 2 2 5" xfId="602" xr:uid="{00000000-0005-0000-0000-000054020000}"/>
    <cellStyle name="Normal 2 2 2 6" xfId="603" xr:uid="{00000000-0005-0000-0000-000055020000}"/>
    <cellStyle name="Normal 2 2 2 7" xfId="604" xr:uid="{00000000-0005-0000-0000-000056020000}"/>
    <cellStyle name="Normal 2 2 2 8" xfId="605" xr:uid="{00000000-0005-0000-0000-000057020000}"/>
    <cellStyle name="Normal 2 2 2 9" xfId="606" xr:uid="{00000000-0005-0000-0000-000058020000}"/>
    <cellStyle name="Normal 2 2 20" xfId="607" xr:uid="{00000000-0005-0000-0000-000059020000}"/>
    <cellStyle name="Normal 2 2 20 2" xfId="608" xr:uid="{00000000-0005-0000-0000-00005A020000}"/>
    <cellStyle name="Normal 2 2 21" xfId="609" xr:uid="{00000000-0005-0000-0000-00005B020000}"/>
    <cellStyle name="Normal 2 2 22" xfId="610" xr:uid="{00000000-0005-0000-0000-00005C020000}"/>
    <cellStyle name="Normal 2 2 23" xfId="611" xr:uid="{00000000-0005-0000-0000-00005D020000}"/>
    <cellStyle name="Normal 2 2 24" xfId="612" xr:uid="{00000000-0005-0000-0000-00005E020000}"/>
    <cellStyle name="Normal 2 2 25" xfId="613" xr:uid="{00000000-0005-0000-0000-00005F020000}"/>
    <cellStyle name="Normal 2 2 26" xfId="614" xr:uid="{00000000-0005-0000-0000-000060020000}"/>
    <cellStyle name="Normal 2 2 3" xfId="615" xr:uid="{00000000-0005-0000-0000-000061020000}"/>
    <cellStyle name="Normal 2 2 3 2" xfId="616" xr:uid="{00000000-0005-0000-0000-000062020000}"/>
    <cellStyle name="Normal 2 2 4" xfId="617" xr:uid="{00000000-0005-0000-0000-000063020000}"/>
    <cellStyle name="Normal 2 2 4 2" xfId="618" xr:uid="{00000000-0005-0000-0000-000064020000}"/>
    <cellStyle name="Normal 2 2 5" xfId="619" xr:uid="{00000000-0005-0000-0000-000065020000}"/>
    <cellStyle name="Normal 2 2 6" xfId="620" xr:uid="{00000000-0005-0000-0000-000066020000}"/>
    <cellStyle name="Normal 2 2 7" xfId="621" xr:uid="{00000000-0005-0000-0000-000067020000}"/>
    <cellStyle name="Normal 2 2 8" xfId="622" xr:uid="{00000000-0005-0000-0000-000068020000}"/>
    <cellStyle name="Normal 2 2 9" xfId="623" xr:uid="{00000000-0005-0000-0000-000069020000}"/>
    <cellStyle name="Normal 2 20" xfId="624" xr:uid="{00000000-0005-0000-0000-00006A020000}"/>
    <cellStyle name="Normal 2 20 2" xfId="625" xr:uid="{00000000-0005-0000-0000-00006B020000}"/>
    <cellStyle name="Normal 2 20 3" xfId="626" xr:uid="{00000000-0005-0000-0000-00006C020000}"/>
    <cellStyle name="Normal 2 20 4" xfId="627" xr:uid="{00000000-0005-0000-0000-00006D020000}"/>
    <cellStyle name="Normal 2 20 5" xfId="628" xr:uid="{00000000-0005-0000-0000-00006E020000}"/>
    <cellStyle name="Normal 2 20 6" xfId="629" xr:uid="{00000000-0005-0000-0000-00006F020000}"/>
    <cellStyle name="Normal 2 20 7" xfId="630" xr:uid="{00000000-0005-0000-0000-000070020000}"/>
    <cellStyle name="Normal 2 20 8" xfId="631" xr:uid="{00000000-0005-0000-0000-000071020000}"/>
    <cellStyle name="Normal 2 20 9" xfId="632" xr:uid="{00000000-0005-0000-0000-000072020000}"/>
    <cellStyle name="Normal 2 21" xfId="633" xr:uid="{00000000-0005-0000-0000-000073020000}"/>
    <cellStyle name="Normal 2 21 2" xfId="634" xr:uid="{00000000-0005-0000-0000-000074020000}"/>
    <cellStyle name="Normal 2 21 3" xfId="635" xr:uid="{00000000-0005-0000-0000-000075020000}"/>
    <cellStyle name="Normal 2 21 4" xfId="636" xr:uid="{00000000-0005-0000-0000-000076020000}"/>
    <cellStyle name="Normal 2 21 5" xfId="637" xr:uid="{00000000-0005-0000-0000-000077020000}"/>
    <cellStyle name="Normal 2 21 6" xfId="638" xr:uid="{00000000-0005-0000-0000-000078020000}"/>
    <cellStyle name="Normal 2 21 7" xfId="639" xr:uid="{00000000-0005-0000-0000-000079020000}"/>
    <cellStyle name="Normal 2 21 8" xfId="640" xr:uid="{00000000-0005-0000-0000-00007A020000}"/>
    <cellStyle name="Normal 2 22" xfId="641" xr:uid="{00000000-0005-0000-0000-00007B020000}"/>
    <cellStyle name="Normal 2 22 2" xfId="642" xr:uid="{00000000-0005-0000-0000-00007C020000}"/>
    <cellStyle name="Normal 2 22 3" xfId="643" xr:uid="{00000000-0005-0000-0000-00007D020000}"/>
    <cellStyle name="Normal 2 22 4" xfId="644" xr:uid="{00000000-0005-0000-0000-00007E020000}"/>
    <cellStyle name="Normal 2 22 5" xfId="645" xr:uid="{00000000-0005-0000-0000-00007F020000}"/>
    <cellStyle name="Normal 2 22 6" xfId="646" xr:uid="{00000000-0005-0000-0000-000080020000}"/>
    <cellStyle name="Normal 2 22 7" xfId="647" xr:uid="{00000000-0005-0000-0000-000081020000}"/>
    <cellStyle name="Normal 2 23" xfId="648" xr:uid="{00000000-0005-0000-0000-000082020000}"/>
    <cellStyle name="Normal 2 23 2" xfId="649" xr:uid="{00000000-0005-0000-0000-000083020000}"/>
    <cellStyle name="Normal 2 24" xfId="650" xr:uid="{00000000-0005-0000-0000-000084020000}"/>
    <cellStyle name="Normal 2 24 2" xfId="651" xr:uid="{00000000-0005-0000-0000-000085020000}"/>
    <cellStyle name="Normal 2 25" xfId="652" xr:uid="{00000000-0005-0000-0000-000086020000}"/>
    <cellStyle name="Normal 2 26" xfId="653" xr:uid="{00000000-0005-0000-0000-000087020000}"/>
    <cellStyle name="Normal 2 27" xfId="654" xr:uid="{00000000-0005-0000-0000-000088020000}"/>
    <cellStyle name="Normal 2 28" xfId="655" xr:uid="{00000000-0005-0000-0000-000089020000}"/>
    <cellStyle name="Normal 2 29" xfId="656" xr:uid="{00000000-0005-0000-0000-00008A020000}"/>
    <cellStyle name="Normal 2 3" xfId="657" xr:uid="{00000000-0005-0000-0000-00008B020000}"/>
    <cellStyle name="Normal 2 3 10" xfId="658" xr:uid="{00000000-0005-0000-0000-00008C020000}"/>
    <cellStyle name="Normal 2 3 10 2" xfId="659" xr:uid="{00000000-0005-0000-0000-00008D020000}"/>
    <cellStyle name="Normal 2 3 11" xfId="660" xr:uid="{00000000-0005-0000-0000-00008E020000}"/>
    <cellStyle name="Normal 2 3 11 2" xfId="661" xr:uid="{00000000-0005-0000-0000-00008F020000}"/>
    <cellStyle name="Normal 2 3 12" xfId="662" xr:uid="{00000000-0005-0000-0000-000090020000}"/>
    <cellStyle name="Normal 2 3 12 2" xfId="663" xr:uid="{00000000-0005-0000-0000-000091020000}"/>
    <cellStyle name="Normal 2 3 13" xfId="664" xr:uid="{00000000-0005-0000-0000-000092020000}"/>
    <cellStyle name="Normal 2 3 13 2" xfId="665" xr:uid="{00000000-0005-0000-0000-000093020000}"/>
    <cellStyle name="Normal 2 3 14" xfId="666" xr:uid="{00000000-0005-0000-0000-000094020000}"/>
    <cellStyle name="Normal 2 3 14 2" xfId="667" xr:uid="{00000000-0005-0000-0000-000095020000}"/>
    <cellStyle name="Normal 2 3 15" xfId="668" xr:uid="{00000000-0005-0000-0000-000096020000}"/>
    <cellStyle name="Normal 2 3 2" xfId="669" xr:uid="{00000000-0005-0000-0000-000097020000}"/>
    <cellStyle name="Normal 2 3 2 10" xfId="670" xr:uid="{00000000-0005-0000-0000-000098020000}"/>
    <cellStyle name="Normal 2 3 2 10 2" xfId="671" xr:uid="{00000000-0005-0000-0000-000099020000}"/>
    <cellStyle name="Normal 2 3 2 11" xfId="672" xr:uid="{00000000-0005-0000-0000-00009A020000}"/>
    <cellStyle name="Normal 2 3 2 11 2" xfId="673" xr:uid="{00000000-0005-0000-0000-00009B020000}"/>
    <cellStyle name="Normal 2 3 2 12" xfId="674" xr:uid="{00000000-0005-0000-0000-00009C020000}"/>
    <cellStyle name="Normal 2 3 2 12 2" xfId="675" xr:uid="{00000000-0005-0000-0000-00009D020000}"/>
    <cellStyle name="Normal 2 3 2 13" xfId="676" xr:uid="{00000000-0005-0000-0000-00009E020000}"/>
    <cellStyle name="Normal 2 3 2 13 2" xfId="677" xr:uid="{00000000-0005-0000-0000-00009F020000}"/>
    <cellStyle name="Normal 2 3 2 14" xfId="678" xr:uid="{00000000-0005-0000-0000-0000A0020000}"/>
    <cellStyle name="Normal 2 3 2 14 2" xfId="679" xr:uid="{00000000-0005-0000-0000-0000A1020000}"/>
    <cellStyle name="Normal 2 3 2 15" xfId="680" xr:uid="{00000000-0005-0000-0000-0000A2020000}"/>
    <cellStyle name="Normal 2 3 2 2" xfId="681" xr:uid="{00000000-0005-0000-0000-0000A3020000}"/>
    <cellStyle name="Normal 2 3 2 2 10" xfId="682" xr:uid="{00000000-0005-0000-0000-0000A4020000}"/>
    <cellStyle name="Normal 2 3 2 2 10 2" xfId="683" xr:uid="{00000000-0005-0000-0000-0000A5020000}"/>
    <cellStyle name="Normal 2 3 2 2 11" xfId="684" xr:uid="{00000000-0005-0000-0000-0000A6020000}"/>
    <cellStyle name="Normal 2 3 2 2 11 2" xfId="685" xr:uid="{00000000-0005-0000-0000-0000A7020000}"/>
    <cellStyle name="Normal 2 3 2 2 12" xfId="686" xr:uid="{00000000-0005-0000-0000-0000A8020000}"/>
    <cellStyle name="Normal 2 3 2 2 12 2" xfId="687" xr:uid="{00000000-0005-0000-0000-0000A9020000}"/>
    <cellStyle name="Normal 2 3 2 2 13" xfId="688" xr:uid="{00000000-0005-0000-0000-0000AA020000}"/>
    <cellStyle name="Normal 2 3 2 2 2" xfId="689" xr:uid="{00000000-0005-0000-0000-0000AB020000}"/>
    <cellStyle name="Normal 2 3 2 2 2 2" xfId="690" xr:uid="{00000000-0005-0000-0000-0000AC020000}"/>
    <cellStyle name="Normal 2 3 2 2 3" xfId="691" xr:uid="{00000000-0005-0000-0000-0000AD020000}"/>
    <cellStyle name="Normal 2 3 2 2 3 2" xfId="692" xr:uid="{00000000-0005-0000-0000-0000AE020000}"/>
    <cellStyle name="Normal 2 3 2 2 4" xfId="693" xr:uid="{00000000-0005-0000-0000-0000AF020000}"/>
    <cellStyle name="Normal 2 3 2 2 4 2" xfId="694" xr:uid="{00000000-0005-0000-0000-0000B0020000}"/>
    <cellStyle name="Normal 2 3 2 2 5" xfId="695" xr:uid="{00000000-0005-0000-0000-0000B1020000}"/>
    <cellStyle name="Normal 2 3 2 2 5 2" xfId="696" xr:uid="{00000000-0005-0000-0000-0000B2020000}"/>
    <cellStyle name="Normal 2 3 2 2 6" xfId="697" xr:uid="{00000000-0005-0000-0000-0000B3020000}"/>
    <cellStyle name="Normal 2 3 2 2 6 2" xfId="698" xr:uid="{00000000-0005-0000-0000-0000B4020000}"/>
    <cellStyle name="Normal 2 3 2 2 7" xfId="699" xr:uid="{00000000-0005-0000-0000-0000B5020000}"/>
    <cellStyle name="Normal 2 3 2 2 7 2" xfId="700" xr:uid="{00000000-0005-0000-0000-0000B6020000}"/>
    <cellStyle name="Normal 2 3 2 2 8" xfId="701" xr:uid="{00000000-0005-0000-0000-0000B7020000}"/>
    <cellStyle name="Normal 2 3 2 2 8 2" xfId="702" xr:uid="{00000000-0005-0000-0000-0000B8020000}"/>
    <cellStyle name="Normal 2 3 2 2 9" xfId="703" xr:uid="{00000000-0005-0000-0000-0000B9020000}"/>
    <cellStyle name="Normal 2 3 2 2 9 2" xfId="704" xr:uid="{00000000-0005-0000-0000-0000BA020000}"/>
    <cellStyle name="Normal 2 3 2 3" xfId="705" xr:uid="{00000000-0005-0000-0000-0000BB020000}"/>
    <cellStyle name="Normal 2 3 2 3 2" xfId="706" xr:uid="{00000000-0005-0000-0000-0000BC020000}"/>
    <cellStyle name="Normal 2 3 2 4" xfId="707" xr:uid="{00000000-0005-0000-0000-0000BD020000}"/>
    <cellStyle name="Normal 2 3 2 4 2" xfId="708" xr:uid="{00000000-0005-0000-0000-0000BE020000}"/>
    <cellStyle name="Normal 2 3 2 5" xfId="709" xr:uid="{00000000-0005-0000-0000-0000BF020000}"/>
    <cellStyle name="Normal 2 3 2 5 2" xfId="710" xr:uid="{00000000-0005-0000-0000-0000C0020000}"/>
    <cellStyle name="Normal 2 3 2 6" xfId="711" xr:uid="{00000000-0005-0000-0000-0000C1020000}"/>
    <cellStyle name="Normal 2 3 2 6 2" xfId="712" xr:uid="{00000000-0005-0000-0000-0000C2020000}"/>
    <cellStyle name="Normal 2 3 2 7" xfId="713" xr:uid="{00000000-0005-0000-0000-0000C3020000}"/>
    <cellStyle name="Normal 2 3 2 7 2" xfId="714" xr:uid="{00000000-0005-0000-0000-0000C4020000}"/>
    <cellStyle name="Normal 2 3 2 8" xfId="715" xr:uid="{00000000-0005-0000-0000-0000C5020000}"/>
    <cellStyle name="Normal 2 3 2 8 2" xfId="716" xr:uid="{00000000-0005-0000-0000-0000C6020000}"/>
    <cellStyle name="Normal 2 3 2 9" xfId="717" xr:uid="{00000000-0005-0000-0000-0000C7020000}"/>
    <cellStyle name="Normal 2 3 2 9 2" xfId="718" xr:uid="{00000000-0005-0000-0000-0000C8020000}"/>
    <cellStyle name="Normal 2 3 3" xfId="719" xr:uid="{00000000-0005-0000-0000-0000C9020000}"/>
    <cellStyle name="Normal 2 3 3 2" xfId="720" xr:uid="{00000000-0005-0000-0000-0000CA020000}"/>
    <cellStyle name="Normal 2 3 4" xfId="721" xr:uid="{00000000-0005-0000-0000-0000CB020000}"/>
    <cellStyle name="Normal 2 3 4 2" xfId="722" xr:uid="{00000000-0005-0000-0000-0000CC020000}"/>
    <cellStyle name="Normal 2 3 5" xfId="723" xr:uid="{00000000-0005-0000-0000-0000CD020000}"/>
    <cellStyle name="Normal 2 3 5 2" xfId="724" xr:uid="{00000000-0005-0000-0000-0000CE020000}"/>
    <cellStyle name="Normal 2 3 6" xfId="725" xr:uid="{00000000-0005-0000-0000-0000CF020000}"/>
    <cellStyle name="Normal 2 3 6 2" xfId="726" xr:uid="{00000000-0005-0000-0000-0000D0020000}"/>
    <cellStyle name="Normal 2 3 7" xfId="727" xr:uid="{00000000-0005-0000-0000-0000D1020000}"/>
    <cellStyle name="Normal 2 3 7 2" xfId="728" xr:uid="{00000000-0005-0000-0000-0000D2020000}"/>
    <cellStyle name="Normal 2 3 8" xfId="729" xr:uid="{00000000-0005-0000-0000-0000D3020000}"/>
    <cellStyle name="Normal 2 3 8 2" xfId="730" xr:uid="{00000000-0005-0000-0000-0000D4020000}"/>
    <cellStyle name="Normal 2 3 9" xfId="731" xr:uid="{00000000-0005-0000-0000-0000D5020000}"/>
    <cellStyle name="Normal 2 3 9 2" xfId="732" xr:uid="{00000000-0005-0000-0000-0000D6020000}"/>
    <cellStyle name="Normal 2 30" xfId="733" xr:uid="{00000000-0005-0000-0000-0000D7020000}"/>
    <cellStyle name="Normal 2 31" xfId="734" xr:uid="{00000000-0005-0000-0000-0000D8020000}"/>
    <cellStyle name="Normal 2 32" xfId="735" xr:uid="{00000000-0005-0000-0000-0000D9020000}"/>
    <cellStyle name="Normal 2 33" xfId="736" xr:uid="{00000000-0005-0000-0000-0000DA020000}"/>
    <cellStyle name="Normal 2 34" xfId="737" xr:uid="{00000000-0005-0000-0000-0000DB020000}"/>
    <cellStyle name="Normal 2 35" xfId="738" xr:uid="{00000000-0005-0000-0000-0000DC020000}"/>
    <cellStyle name="Normal 2 36" xfId="739" xr:uid="{00000000-0005-0000-0000-0000DD020000}"/>
    <cellStyle name="Normal 2 37" xfId="740" xr:uid="{00000000-0005-0000-0000-0000DE020000}"/>
    <cellStyle name="Normal 2 38" xfId="741" xr:uid="{00000000-0005-0000-0000-0000DF020000}"/>
    <cellStyle name="Normal 2 39" xfId="742" xr:uid="{00000000-0005-0000-0000-0000E0020000}"/>
    <cellStyle name="Normal 2 4" xfId="743" xr:uid="{00000000-0005-0000-0000-0000E1020000}"/>
    <cellStyle name="Normal 2 4 2" xfId="744" xr:uid="{00000000-0005-0000-0000-0000E2020000}"/>
    <cellStyle name="Normal 2 4 2 2" xfId="745" xr:uid="{00000000-0005-0000-0000-0000E3020000}"/>
    <cellStyle name="Normal 2 40" xfId="746" xr:uid="{00000000-0005-0000-0000-0000E4020000}"/>
    <cellStyle name="Normal 2 41" xfId="747" xr:uid="{00000000-0005-0000-0000-0000E5020000}"/>
    <cellStyle name="Normal 2 42" xfId="748" xr:uid="{00000000-0005-0000-0000-0000E6020000}"/>
    <cellStyle name="Normal 2 43" xfId="749" xr:uid="{00000000-0005-0000-0000-0000E7020000}"/>
    <cellStyle name="Normal 2 44" xfId="750" xr:uid="{00000000-0005-0000-0000-0000E8020000}"/>
    <cellStyle name="Normal 2 44 2" xfId="751" xr:uid="{00000000-0005-0000-0000-0000E9020000}"/>
    <cellStyle name="Normal 2 45" xfId="752" xr:uid="{00000000-0005-0000-0000-0000EA020000}"/>
    <cellStyle name="Normal 2 45 2" xfId="753" xr:uid="{00000000-0005-0000-0000-0000EB020000}"/>
    <cellStyle name="Normal 2 46" xfId="754" xr:uid="{00000000-0005-0000-0000-0000EC020000}"/>
    <cellStyle name="Normal 2 46 2" xfId="755" xr:uid="{00000000-0005-0000-0000-0000ED020000}"/>
    <cellStyle name="Normal 2 47" xfId="756" xr:uid="{00000000-0005-0000-0000-0000EE020000}"/>
    <cellStyle name="Normal 2 48" xfId="757" xr:uid="{00000000-0005-0000-0000-0000EF020000}"/>
    <cellStyle name="Normal 2 49" xfId="758" xr:uid="{00000000-0005-0000-0000-0000F0020000}"/>
    <cellStyle name="Normal 2 5" xfId="759" xr:uid="{00000000-0005-0000-0000-0000F1020000}"/>
    <cellStyle name="Normal 2 5 2" xfId="760" xr:uid="{00000000-0005-0000-0000-0000F2020000}"/>
    <cellStyle name="Normal 2 5 2 2" xfId="761" xr:uid="{00000000-0005-0000-0000-0000F3020000}"/>
    <cellStyle name="Normal 2 6" xfId="762" xr:uid="{00000000-0005-0000-0000-0000F4020000}"/>
    <cellStyle name="Normal 2 6 2" xfId="763" xr:uid="{00000000-0005-0000-0000-0000F5020000}"/>
    <cellStyle name="Normal 2 6 2 2" xfId="764" xr:uid="{00000000-0005-0000-0000-0000F6020000}"/>
    <cellStyle name="Normal 2 7" xfId="765" xr:uid="{00000000-0005-0000-0000-0000F7020000}"/>
    <cellStyle name="Normal 2 7 2" xfId="766" xr:uid="{00000000-0005-0000-0000-0000F8020000}"/>
    <cellStyle name="Normal 2 7 2 2" xfId="767" xr:uid="{00000000-0005-0000-0000-0000F9020000}"/>
    <cellStyle name="Normal 2 8" xfId="768" xr:uid="{00000000-0005-0000-0000-0000FA020000}"/>
    <cellStyle name="Normal 2 8 2" xfId="769" xr:uid="{00000000-0005-0000-0000-0000FB020000}"/>
    <cellStyle name="Normal 2 8 2 2" xfId="770" xr:uid="{00000000-0005-0000-0000-0000FC020000}"/>
    <cellStyle name="Normal 2 9" xfId="771" xr:uid="{00000000-0005-0000-0000-0000FD020000}"/>
    <cellStyle name="Normal 2 9 2" xfId="772" xr:uid="{00000000-0005-0000-0000-0000FE020000}"/>
    <cellStyle name="Normal 2 9 2 2" xfId="773" xr:uid="{00000000-0005-0000-0000-0000FF020000}"/>
    <cellStyle name="Normal 20" xfId="774" xr:uid="{00000000-0005-0000-0000-000000030000}"/>
    <cellStyle name="Normal 20 2" xfId="775" xr:uid="{00000000-0005-0000-0000-000001030000}"/>
    <cellStyle name="Normal 20 2 2" xfId="776" xr:uid="{00000000-0005-0000-0000-000002030000}"/>
    <cellStyle name="Normal 20 3" xfId="777" xr:uid="{00000000-0005-0000-0000-000003030000}"/>
    <cellStyle name="Normal 21" xfId="778" xr:uid="{00000000-0005-0000-0000-000004030000}"/>
    <cellStyle name="Normal 21 2" xfId="779" xr:uid="{00000000-0005-0000-0000-000005030000}"/>
    <cellStyle name="Normal 21 2 2" xfId="780" xr:uid="{00000000-0005-0000-0000-000006030000}"/>
    <cellStyle name="Normal 22" xfId="781" xr:uid="{00000000-0005-0000-0000-000007030000}"/>
    <cellStyle name="Normal 22 2" xfId="782" xr:uid="{00000000-0005-0000-0000-000008030000}"/>
    <cellStyle name="Normal 23" xfId="783" xr:uid="{00000000-0005-0000-0000-000009030000}"/>
    <cellStyle name="Normal 23 2" xfId="784" xr:uid="{00000000-0005-0000-0000-00000A030000}"/>
    <cellStyle name="Normal 24" xfId="785" xr:uid="{00000000-0005-0000-0000-00000B030000}"/>
    <cellStyle name="Normal 24 2" xfId="786" xr:uid="{00000000-0005-0000-0000-00000C030000}"/>
    <cellStyle name="Normal 25" xfId="787" xr:uid="{00000000-0005-0000-0000-00000D030000}"/>
    <cellStyle name="Normal 25 2" xfId="788" xr:uid="{00000000-0005-0000-0000-00000E030000}"/>
    <cellStyle name="Normal 25 2 2" xfId="789" xr:uid="{00000000-0005-0000-0000-00000F030000}"/>
    <cellStyle name="Normal 25 3" xfId="790" xr:uid="{00000000-0005-0000-0000-000010030000}"/>
    <cellStyle name="Normal 25 3 2" xfId="791" xr:uid="{00000000-0005-0000-0000-000011030000}"/>
    <cellStyle name="Normal 25 4" xfId="792" xr:uid="{00000000-0005-0000-0000-000012030000}"/>
    <cellStyle name="Normal 25 4 2" xfId="793" xr:uid="{00000000-0005-0000-0000-000013030000}"/>
    <cellStyle name="Normal 25 5" xfId="794" xr:uid="{00000000-0005-0000-0000-000014030000}"/>
    <cellStyle name="Normal 26" xfId="795" xr:uid="{00000000-0005-0000-0000-000015030000}"/>
    <cellStyle name="Normal 26 2" xfId="796" xr:uid="{00000000-0005-0000-0000-000016030000}"/>
    <cellStyle name="Normal 26 2 2" xfId="797" xr:uid="{00000000-0005-0000-0000-000017030000}"/>
    <cellStyle name="Normal 26 3" xfId="798" xr:uid="{00000000-0005-0000-0000-000018030000}"/>
    <cellStyle name="Normal 26 3 2" xfId="799" xr:uid="{00000000-0005-0000-0000-000019030000}"/>
    <cellStyle name="Normal 26 4" xfId="800" xr:uid="{00000000-0005-0000-0000-00001A030000}"/>
    <cellStyle name="Normal 26 4 2" xfId="801" xr:uid="{00000000-0005-0000-0000-00001B030000}"/>
    <cellStyle name="Normal 26 5" xfId="802" xr:uid="{00000000-0005-0000-0000-00001C030000}"/>
    <cellStyle name="Normal 27" xfId="803" xr:uid="{00000000-0005-0000-0000-00001D030000}"/>
    <cellStyle name="Normal 27 2" xfId="804" xr:uid="{00000000-0005-0000-0000-00001E030000}"/>
    <cellStyle name="Normal 27 2 2" xfId="805" xr:uid="{00000000-0005-0000-0000-00001F030000}"/>
    <cellStyle name="Normal 27 3" xfId="806" xr:uid="{00000000-0005-0000-0000-000020030000}"/>
    <cellStyle name="Normal 27 3 2" xfId="807" xr:uid="{00000000-0005-0000-0000-000021030000}"/>
    <cellStyle name="Normal 27 4" xfId="808" xr:uid="{00000000-0005-0000-0000-000022030000}"/>
    <cellStyle name="Normal 27 4 2" xfId="809" xr:uid="{00000000-0005-0000-0000-000023030000}"/>
    <cellStyle name="Normal 27 5" xfId="810" xr:uid="{00000000-0005-0000-0000-000024030000}"/>
    <cellStyle name="Normal 28" xfId="811" xr:uid="{00000000-0005-0000-0000-000025030000}"/>
    <cellStyle name="Normal 28 2" xfId="812" xr:uid="{00000000-0005-0000-0000-000026030000}"/>
    <cellStyle name="Normal 29" xfId="813" xr:uid="{00000000-0005-0000-0000-000027030000}"/>
    <cellStyle name="Normal 29 2" xfId="814" xr:uid="{00000000-0005-0000-0000-000028030000}"/>
    <cellStyle name="Normal 3" xfId="815" xr:uid="{00000000-0005-0000-0000-000029030000}"/>
    <cellStyle name="Normal 3 10" xfId="816" xr:uid="{00000000-0005-0000-0000-00002A030000}"/>
    <cellStyle name="Normal 3 11" xfId="817" xr:uid="{00000000-0005-0000-0000-00002B030000}"/>
    <cellStyle name="Normal 3 12" xfId="818" xr:uid="{00000000-0005-0000-0000-00002C030000}"/>
    <cellStyle name="Normal 3 13" xfId="819" xr:uid="{00000000-0005-0000-0000-00002D030000}"/>
    <cellStyle name="Normal 3 14" xfId="820" xr:uid="{00000000-0005-0000-0000-00002E030000}"/>
    <cellStyle name="Normal 3 2" xfId="821" xr:uid="{00000000-0005-0000-0000-00002F030000}"/>
    <cellStyle name="Normal 3 2 2" xfId="822" xr:uid="{00000000-0005-0000-0000-000030030000}"/>
    <cellStyle name="Normal 3 2 2 2" xfId="823" xr:uid="{00000000-0005-0000-0000-000031030000}"/>
    <cellStyle name="Normal 3 2 2 3" xfId="824" xr:uid="{00000000-0005-0000-0000-000032030000}"/>
    <cellStyle name="Normal 3 2 2 4" xfId="825" xr:uid="{00000000-0005-0000-0000-000033030000}"/>
    <cellStyle name="Normal 3 2 3" xfId="826" xr:uid="{00000000-0005-0000-0000-000034030000}"/>
    <cellStyle name="Normal 3 2 3 2" xfId="827" xr:uid="{00000000-0005-0000-0000-000035030000}"/>
    <cellStyle name="Normal 3 2 4" xfId="828" xr:uid="{00000000-0005-0000-0000-000036030000}"/>
    <cellStyle name="Normal 3 2 4 2" xfId="829" xr:uid="{00000000-0005-0000-0000-000037030000}"/>
    <cellStyle name="Normal 3 3" xfId="830" xr:uid="{00000000-0005-0000-0000-000038030000}"/>
    <cellStyle name="Normal 3 3 2" xfId="831" xr:uid="{00000000-0005-0000-0000-000039030000}"/>
    <cellStyle name="Normal 3 4" xfId="832" xr:uid="{00000000-0005-0000-0000-00003A030000}"/>
    <cellStyle name="Normal 3 5" xfId="833" xr:uid="{00000000-0005-0000-0000-00003B030000}"/>
    <cellStyle name="Normal 3 5 2" xfId="834" xr:uid="{00000000-0005-0000-0000-00003C030000}"/>
    <cellStyle name="Normal 3 6" xfId="835" xr:uid="{00000000-0005-0000-0000-00003D030000}"/>
    <cellStyle name="Normal 3 7" xfId="836" xr:uid="{00000000-0005-0000-0000-00003E030000}"/>
    <cellStyle name="Normal 3 8" xfId="837" xr:uid="{00000000-0005-0000-0000-00003F030000}"/>
    <cellStyle name="Normal 3 9" xfId="838" xr:uid="{00000000-0005-0000-0000-000040030000}"/>
    <cellStyle name="Normal 30" xfId="839" xr:uid="{00000000-0005-0000-0000-000041030000}"/>
    <cellStyle name="Normal 30 2" xfId="840" xr:uid="{00000000-0005-0000-0000-000042030000}"/>
    <cellStyle name="Normal 31" xfId="841" xr:uid="{00000000-0005-0000-0000-000043030000}"/>
    <cellStyle name="Normal 31 2" xfId="842" xr:uid="{00000000-0005-0000-0000-000044030000}"/>
    <cellStyle name="Normal 32" xfId="843" xr:uid="{00000000-0005-0000-0000-000045030000}"/>
    <cellStyle name="Normal 32 2" xfId="844" xr:uid="{00000000-0005-0000-0000-000046030000}"/>
    <cellStyle name="Normal 33" xfId="845" xr:uid="{00000000-0005-0000-0000-000047030000}"/>
    <cellStyle name="Normal 33 2" xfId="846" xr:uid="{00000000-0005-0000-0000-000048030000}"/>
    <cellStyle name="Normal 33 2 2" xfId="847" xr:uid="{00000000-0005-0000-0000-000049030000}"/>
    <cellStyle name="Normal 33 2 2 2" xfId="848" xr:uid="{00000000-0005-0000-0000-00004A030000}"/>
    <cellStyle name="Normal 33 2 3" xfId="849" xr:uid="{00000000-0005-0000-0000-00004B030000}"/>
    <cellStyle name="Normal 33 3" xfId="850" xr:uid="{00000000-0005-0000-0000-00004C030000}"/>
    <cellStyle name="Normal 33 3 2" xfId="851" xr:uid="{00000000-0005-0000-0000-00004D030000}"/>
    <cellStyle name="Normal 33 3 2 2" xfId="852" xr:uid="{00000000-0005-0000-0000-00004E030000}"/>
    <cellStyle name="Normal 33 3 3" xfId="853" xr:uid="{00000000-0005-0000-0000-00004F030000}"/>
    <cellStyle name="Normal 33 4" xfId="854" xr:uid="{00000000-0005-0000-0000-000050030000}"/>
    <cellStyle name="Normal 33 4 2" xfId="855" xr:uid="{00000000-0005-0000-0000-000051030000}"/>
    <cellStyle name="Normal 33 5" xfId="856" xr:uid="{00000000-0005-0000-0000-000052030000}"/>
    <cellStyle name="Normal 34" xfId="857" xr:uid="{00000000-0005-0000-0000-000053030000}"/>
    <cellStyle name="Normal 34 2" xfId="858" xr:uid="{00000000-0005-0000-0000-000054030000}"/>
    <cellStyle name="Normal 34 2 2" xfId="859" xr:uid="{00000000-0005-0000-0000-000055030000}"/>
    <cellStyle name="Normal 34 2 2 2" xfId="860" xr:uid="{00000000-0005-0000-0000-000056030000}"/>
    <cellStyle name="Normal 34 2 3" xfId="861" xr:uid="{00000000-0005-0000-0000-000057030000}"/>
    <cellStyle name="Normal 34 3" xfId="862" xr:uid="{00000000-0005-0000-0000-000058030000}"/>
    <cellStyle name="Normal 34 3 2" xfId="863" xr:uid="{00000000-0005-0000-0000-000059030000}"/>
    <cellStyle name="Normal 34 3 2 2" xfId="864" xr:uid="{00000000-0005-0000-0000-00005A030000}"/>
    <cellStyle name="Normal 34 3 3" xfId="865" xr:uid="{00000000-0005-0000-0000-00005B030000}"/>
    <cellStyle name="Normal 34 4" xfId="866" xr:uid="{00000000-0005-0000-0000-00005C030000}"/>
    <cellStyle name="Normal 34 4 2" xfId="867" xr:uid="{00000000-0005-0000-0000-00005D030000}"/>
    <cellStyle name="Normal 34 5" xfId="868" xr:uid="{00000000-0005-0000-0000-00005E030000}"/>
    <cellStyle name="Normal 35" xfId="869" xr:uid="{00000000-0005-0000-0000-00005F030000}"/>
    <cellStyle name="Normal 35 2" xfId="870" xr:uid="{00000000-0005-0000-0000-000060030000}"/>
    <cellStyle name="Normal 35 2 2" xfId="871" xr:uid="{00000000-0005-0000-0000-000061030000}"/>
    <cellStyle name="Normal 35 2 2 2" xfId="872" xr:uid="{00000000-0005-0000-0000-000062030000}"/>
    <cellStyle name="Normal 35 2 3" xfId="873" xr:uid="{00000000-0005-0000-0000-000063030000}"/>
    <cellStyle name="Normal 35 3" xfId="874" xr:uid="{00000000-0005-0000-0000-000064030000}"/>
    <cellStyle name="Normal 35 3 2" xfId="875" xr:uid="{00000000-0005-0000-0000-000065030000}"/>
    <cellStyle name="Normal 35 3 2 2" xfId="876" xr:uid="{00000000-0005-0000-0000-000066030000}"/>
    <cellStyle name="Normal 35 3 3" xfId="877" xr:uid="{00000000-0005-0000-0000-000067030000}"/>
    <cellStyle name="Normal 35 4" xfId="878" xr:uid="{00000000-0005-0000-0000-000068030000}"/>
    <cellStyle name="Normal 35 4 2" xfId="879" xr:uid="{00000000-0005-0000-0000-000069030000}"/>
    <cellStyle name="Normal 35 5" xfId="880" xr:uid="{00000000-0005-0000-0000-00006A030000}"/>
    <cellStyle name="Normal 36" xfId="881" xr:uid="{00000000-0005-0000-0000-00006B030000}"/>
    <cellStyle name="Normal 36 2" xfId="882" xr:uid="{00000000-0005-0000-0000-00006C030000}"/>
    <cellStyle name="Normal 37" xfId="883" xr:uid="{00000000-0005-0000-0000-00006D030000}"/>
    <cellStyle name="Normal 37 2" xfId="884" xr:uid="{00000000-0005-0000-0000-00006E030000}"/>
    <cellStyle name="Normal 38" xfId="885" xr:uid="{00000000-0005-0000-0000-00006F030000}"/>
    <cellStyle name="Normal 38 2" xfId="886" xr:uid="{00000000-0005-0000-0000-000070030000}"/>
    <cellStyle name="Normal 38 2 2" xfId="887" xr:uid="{00000000-0005-0000-0000-000071030000}"/>
    <cellStyle name="Normal 38 2 2 2" xfId="888" xr:uid="{00000000-0005-0000-0000-000072030000}"/>
    <cellStyle name="Normal 38 2 3" xfId="889" xr:uid="{00000000-0005-0000-0000-000073030000}"/>
    <cellStyle name="Normal 38 3" xfId="890" xr:uid="{00000000-0005-0000-0000-000074030000}"/>
    <cellStyle name="Normal 38 3 2" xfId="891" xr:uid="{00000000-0005-0000-0000-000075030000}"/>
    <cellStyle name="Normal 38 3 2 2" xfId="892" xr:uid="{00000000-0005-0000-0000-000076030000}"/>
    <cellStyle name="Normal 38 3 3" xfId="893" xr:uid="{00000000-0005-0000-0000-000077030000}"/>
    <cellStyle name="Normal 38 4" xfId="894" xr:uid="{00000000-0005-0000-0000-000078030000}"/>
    <cellStyle name="Normal 38 4 2" xfId="895" xr:uid="{00000000-0005-0000-0000-000079030000}"/>
    <cellStyle name="Normal 38 5" xfId="896" xr:uid="{00000000-0005-0000-0000-00007A030000}"/>
    <cellStyle name="Normal 39" xfId="897" xr:uid="{00000000-0005-0000-0000-00007B030000}"/>
    <cellStyle name="Normal 39 2" xfId="898" xr:uid="{00000000-0005-0000-0000-00007C030000}"/>
    <cellStyle name="Normal 39 2 2" xfId="899" xr:uid="{00000000-0005-0000-0000-00007D030000}"/>
    <cellStyle name="Normal 39 2 2 2" xfId="900" xr:uid="{00000000-0005-0000-0000-00007E030000}"/>
    <cellStyle name="Normal 39 2 3" xfId="901" xr:uid="{00000000-0005-0000-0000-00007F030000}"/>
    <cellStyle name="Normal 39 3" xfId="902" xr:uid="{00000000-0005-0000-0000-000080030000}"/>
    <cellStyle name="Normal 39 3 2" xfId="903" xr:uid="{00000000-0005-0000-0000-000081030000}"/>
    <cellStyle name="Normal 39 3 2 2" xfId="904" xr:uid="{00000000-0005-0000-0000-000082030000}"/>
    <cellStyle name="Normal 39 3 3" xfId="905" xr:uid="{00000000-0005-0000-0000-000083030000}"/>
    <cellStyle name="Normal 39 4" xfId="906" xr:uid="{00000000-0005-0000-0000-000084030000}"/>
    <cellStyle name="Normal 39 4 2" xfId="907" xr:uid="{00000000-0005-0000-0000-000085030000}"/>
    <cellStyle name="Normal 39 5" xfId="908" xr:uid="{00000000-0005-0000-0000-000086030000}"/>
    <cellStyle name="Normal 4" xfId="909" xr:uid="{00000000-0005-0000-0000-000087030000}"/>
    <cellStyle name="Normal 4 2" xfId="910" xr:uid="{00000000-0005-0000-0000-000088030000}"/>
    <cellStyle name="Normal 4 2 2" xfId="911" xr:uid="{00000000-0005-0000-0000-000089030000}"/>
    <cellStyle name="Normal 4 3" xfId="912" xr:uid="{00000000-0005-0000-0000-00008A030000}"/>
    <cellStyle name="Normal 4 4" xfId="913" xr:uid="{00000000-0005-0000-0000-00008B030000}"/>
    <cellStyle name="Normal 4 4 2" xfId="914" xr:uid="{00000000-0005-0000-0000-00008C030000}"/>
    <cellStyle name="Normal 4 5" xfId="915" xr:uid="{00000000-0005-0000-0000-00008D030000}"/>
    <cellStyle name="Normal 40" xfId="916" xr:uid="{00000000-0005-0000-0000-00008E030000}"/>
    <cellStyle name="Normal 40 2" xfId="917" xr:uid="{00000000-0005-0000-0000-00008F030000}"/>
    <cellStyle name="Normal 40 2 2" xfId="918" xr:uid="{00000000-0005-0000-0000-000090030000}"/>
    <cellStyle name="Normal 40 2 2 2" xfId="919" xr:uid="{00000000-0005-0000-0000-000091030000}"/>
    <cellStyle name="Normal 40 2 3" xfId="920" xr:uid="{00000000-0005-0000-0000-000092030000}"/>
    <cellStyle name="Normal 40 3" xfId="921" xr:uid="{00000000-0005-0000-0000-000093030000}"/>
    <cellStyle name="Normal 40 3 2" xfId="922" xr:uid="{00000000-0005-0000-0000-000094030000}"/>
    <cellStyle name="Normal 40 3 2 2" xfId="923" xr:uid="{00000000-0005-0000-0000-000095030000}"/>
    <cellStyle name="Normal 40 3 3" xfId="924" xr:uid="{00000000-0005-0000-0000-000096030000}"/>
    <cellStyle name="Normal 40 4" xfId="925" xr:uid="{00000000-0005-0000-0000-000097030000}"/>
    <cellStyle name="Normal 40 4 2" xfId="926" xr:uid="{00000000-0005-0000-0000-000098030000}"/>
    <cellStyle name="Normal 40 5" xfId="927" xr:uid="{00000000-0005-0000-0000-000099030000}"/>
    <cellStyle name="Normal 41" xfId="928" xr:uid="{00000000-0005-0000-0000-00009A030000}"/>
    <cellStyle name="Normal 41 2" xfId="929" xr:uid="{00000000-0005-0000-0000-00009B030000}"/>
    <cellStyle name="Normal 41 2 2" xfId="930" xr:uid="{00000000-0005-0000-0000-00009C030000}"/>
    <cellStyle name="Normal 41 2 2 2" xfId="931" xr:uid="{00000000-0005-0000-0000-00009D030000}"/>
    <cellStyle name="Normal 41 2 3" xfId="932" xr:uid="{00000000-0005-0000-0000-00009E030000}"/>
    <cellStyle name="Normal 41 3" xfId="933" xr:uid="{00000000-0005-0000-0000-00009F030000}"/>
    <cellStyle name="Normal 41 3 2" xfId="934" xr:uid="{00000000-0005-0000-0000-0000A0030000}"/>
    <cellStyle name="Normal 41 3 2 2" xfId="935" xr:uid="{00000000-0005-0000-0000-0000A1030000}"/>
    <cellStyle name="Normal 41 3 3" xfId="936" xr:uid="{00000000-0005-0000-0000-0000A2030000}"/>
    <cellStyle name="Normal 41 4" xfId="937" xr:uid="{00000000-0005-0000-0000-0000A3030000}"/>
    <cellStyle name="Normal 41 4 2" xfId="938" xr:uid="{00000000-0005-0000-0000-0000A4030000}"/>
    <cellStyle name="Normal 41 5" xfId="939" xr:uid="{00000000-0005-0000-0000-0000A5030000}"/>
    <cellStyle name="Normal 42" xfId="940" xr:uid="{00000000-0005-0000-0000-0000A6030000}"/>
    <cellStyle name="Normal 42 2" xfId="941" xr:uid="{00000000-0005-0000-0000-0000A7030000}"/>
    <cellStyle name="Normal 42 2 2" xfId="942" xr:uid="{00000000-0005-0000-0000-0000A8030000}"/>
    <cellStyle name="Normal 42 2 2 2" xfId="943" xr:uid="{00000000-0005-0000-0000-0000A9030000}"/>
    <cellStyle name="Normal 42 2 3" xfId="944" xr:uid="{00000000-0005-0000-0000-0000AA030000}"/>
    <cellStyle name="Normal 42 3" xfId="945" xr:uid="{00000000-0005-0000-0000-0000AB030000}"/>
    <cellStyle name="Normal 42 3 2" xfId="946" xr:uid="{00000000-0005-0000-0000-0000AC030000}"/>
    <cellStyle name="Normal 42 3 2 2" xfId="947" xr:uid="{00000000-0005-0000-0000-0000AD030000}"/>
    <cellStyle name="Normal 42 3 3" xfId="948" xr:uid="{00000000-0005-0000-0000-0000AE030000}"/>
    <cellStyle name="Normal 42 4" xfId="949" xr:uid="{00000000-0005-0000-0000-0000AF030000}"/>
    <cellStyle name="Normal 42 4 2" xfId="950" xr:uid="{00000000-0005-0000-0000-0000B0030000}"/>
    <cellStyle name="Normal 42 5" xfId="951" xr:uid="{00000000-0005-0000-0000-0000B1030000}"/>
    <cellStyle name="Normal 43" xfId="952" xr:uid="{00000000-0005-0000-0000-0000B2030000}"/>
    <cellStyle name="Normal 43 2" xfId="953" xr:uid="{00000000-0005-0000-0000-0000B3030000}"/>
    <cellStyle name="Normal 43 2 2" xfId="954" xr:uid="{00000000-0005-0000-0000-0000B4030000}"/>
    <cellStyle name="Normal 43 2 2 2" xfId="955" xr:uid="{00000000-0005-0000-0000-0000B5030000}"/>
    <cellStyle name="Normal 43 2 3" xfId="956" xr:uid="{00000000-0005-0000-0000-0000B6030000}"/>
    <cellStyle name="Normal 43 3" xfId="957" xr:uid="{00000000-0005-0000-0000-0000B7030000}"/>
    <cellStyle name="Normal 43 3 2" xfId="958" xr:uid="{00000000-0005-0000-0000-0000B8030000}"/>
    <cellStyle name="Normal 43 3 2 2" xfId="959" xr:uid="{00000000-0005-0000-0000-0000B9030000}"/>
    <cellStyle name="Normal 43 3 3" xfId="960" xr:uid="{00000000-0005-0000-0000-0000BA030000}"/>
    <cellStyle name="Normal 43 4" xfId="961" xr:uid="{00000000-0005-0000-0000-0000BB030000}"/>
    <cellStyle name="Normal 43 4 2" xfId="962" xr:uid="{00000000-0005-0000-0000-0000BC030000}"/>
    <cellStyle name="Normal 43 5" xfId="963" xr:uid="{00000000-0005-0000-0000-0000BD030000}"/>
    <cellStyle name="Normal 44" xfId="964" xr:uid="{00000000-0005-0000-0000-0000BE030000}"/>
    <cellStyle name="Normal 44 2" xfId="965" xr:uid="{00000000-0005-0000-0000-0000BF030000}"/>
    <cellStyle name="Normal 44 2 2" xfId="966" xr:uid="{00000000-0005-0000-0000-0000C0030000}"/>
    <cellStyle name="Normal 44 2 2 2" xfId="967" xr:uid="{00000000-0005-0000-0000-0000C1030000}"/>
    <cellStyle name="Normal 44 2 3" xfId="968" xr:uid="{00000000-0005-0000-0000-0000C2030000}"/>
    <cellStyle name="Normal 44 3" xfId="969" xr:uid="{00000000-0005-0000-0000-0000C3030000}"/>
    <cellStyle name="Normal 44 3 2" xfId="970" xr:uid="{00000000-0005-0000-0000-0000C4030000}"/>
    <cellStyle name="Normal 44 3 2 2" xfId="971" xr:uid="{00000000-0005-0000-0000-0000C5030000}"/>
    <cellStyle name="Normal 44 3 3" xfId="972" xr:uid="{00000000-0005-0000-0000-0000C6030000}"/>
    <cellStyle name="Normal 44 4" xfId="973" xr:uid="{00000000-0005-0000-0000-0000C7030000}"/>
    <cellStyle name="Normal 44 4 2" xfId="974" xr:uid="{00000000-0005-0000-0000-0000C8030000}"/>
    <cellStyle name="Normal 44 4 2 2" xfId="975" xr:uid="{00000000-0005-0000-0000-0000C9030000}"/>
    <cellStyle name="Normal 44 4 3" xfId="976" xr:uid="{00000000-0005-0000-0000-0000CA030000}"/>
    <cellStyle name="Normal 44 5" xfId="977" xr:uid="{00000000-0005-0000-0000-0000CB030000}"/>
    <cellStyle name="Normal 44 5 2" xfId="978" xr:uid="{00000000-0005-0000-0000-0000CC030000}"/>
    <cellStyle name="Normal 44 6" xfId="979" xr:uid="{00000000-0005-0000-0000-0000CD030000}"/>
    <cellStyle name="Normal 45" xfId="980" xr:uid="{00000000-0005-0000-0000-0000CE030000}"/>
    <cellStyle name="Normal 45 2" xfId="981" xr:uid="{00000000-0005-0000-0000-0000CF030000}"/>
    <cellStyle name="Normal 45 2 2" xfId="982" xr:uid="{00000000-0005-0000-0000-0000D0030000}"/>
    <cellStyle name="Normal 45 2 2 2" xfId="983" xr:uid="{00000000-0005-0000-0000-0000D1030000}"/>
    <cellStyle name="Normal 45 2 3" xfId="984" xr:uid="{00000000-0005-0000-0000-0000D2030000}"/>
    <cellStyle name="Normal 45 3" xfId="985" xr:uid="{00000000-0005-0000-0000-0000D3030000}"/>
    <cellStyle name="Normal 45 3 2" xfId="986" xr:uid="{00000000-0005-0000-0000-0000D4030000}"/>
    <cellStyle name="Normal 45 3 2 2" xfId="987" xr:uid="{00000000-0005-0000-0000-0000D5030000}"/>
    <cellStyle name="Normal 45 3 3" xfId="988" xr:uid="{00000000-0005-0000-0000-0000D6030000}"/>
    <cellStyle name="Normal 45 4" xfId="989" xr:uid="{00000000-0005-0000-0000-0000D7030000}"/>
    <cellStyle name="Normal 45 4 2" xfId="990" xr:uid="{00000000-0005-0000-0000-0000D8030000}"/>
    <cellStyle name="Normal 45 5" xfId="991" xr:uid="{00000000-0005-0000-0000-0000D9030000}"/>
    <cellStyle name="Normal 45 5 2" xfId="992" xr:uid="{00000000-0005-0000-0000-0000DA030000}"/>
    <cellStyle name="Normal 45 6" xfId="993" xr:uid="{00000000-0005-0000-0000-0000DB030000}"/>
    <cellStyle name="Normal 46" xfId="994" xr:uid="{00000000-0005-0000-0000-0000DC030000}"/>
    <cellStyle name="Normal 46 2" xfId="995" xr:uid="{00000000-0005-0000-0000-0000DD030000}"/>
    <cellStyle name="Normal 46 2 2" xfId="996" xr:uid="{00000000-0005-0000-0000-0000DE030000}"/>
    <cellStyle name="Normal 46 2 2 2" xfId="997" xr:uid="{00000000-0005-0000-0000-0000DF030000}"/>
    <cellStyle name="Normal 46 2 3" xfId="998" xr:uid="{00000000-0005-0000-0000-0000E0030000}"/>
    <cellStyle name="Normal 46 3" xfId="999" xr:uid="{00000000-0005-0000-0000-0000E1030000}"/>
    <cellStyle name="Normal 46 3 2" xfId="1000" xr:uid="{00000000-0005-0000-0000-0000E2030000}"/>
    <cellStyle name="Normal 46 3 2 2" xfId="1001" xr:uid="{00000000-0005-0000-0000-0000E3030000}"/>
    <cellStyle name="Normal 46 3 3" xfId="1002" xr:uid="{00000000-0005-0000-0000-0000E4030000}"/>
    <cellStyle name="Normal 46 4" xfId="1003" xr:uid="{00000000-0005-0000-0000-0000E5030000}"/>
    <cellStyle name="Normal 46 4 2" xfId="1004" xr:uid="{00000000-0005-0000-0000-0000E6030000}"/>
    <cellStyle name="Normal 46 5" xfId="1005" xr:uid="{00000000-0005-0000-0000-0000E7030000}"/>
    <cellStyle name="Normal 46 5 2" xfId="1006" xr:uid="{00000000-0005-0000-0000-0000E8030000}"/>
    <cellStyle name="Normal 46 6" xfId="1007" xr:uid="{00000000-0005-0000-0000-0000E9030000}"/>
    <cellStyle name="Normal 47" xfId="1008" xr:uid="{00000000-0005-0000-0000-0000EA030000}"/>
    <cellStyle name="Normal 47 2" xfId="1009" xr:uid="{00000000-0005-0000-0000-0000EB030000}"/>
    <cellStyle name="Normal 48" xfId="1010" xr:uid="{00000000-0005-0000-0000-0000EC030000}"/>
    <cellStyle name="Normal 48 2" xfId="1011" xr:uid="{00000000-0005-0000-0000-0000ED030000}"/>
    <cellStyle name="Normal 48 2 2" xfId="1012" xr:uid="{00000000-0005-0000-0000-0000EE030000}"/>
    <cellStyle name="Normal 48 2 2 2" xfId="1013" xr:uid="{00000000-0005-0000-0000-0000EF030000}"/>
    <cellStyle name="Normal 48 2 3" xfId="1014" xr:uid="{00000000-0005-0000-0000-0000F0030000}"/>
    <cellStyle name="Normal 48 3" xfId="1015" xr:uid="{00000000-0005-0000-0000-0000F1030000}"/>
    <cellStyle name="Normal 48 3 2" xfId="1016" xr:uid="{00000000-0005-0000-0000-0000F2030000}"/>
    <cellStyle name="Normal 48 3 2 2" xfId="1017" xr:uid="{00000000-0005-0000-0000-0000F3030000}"/>
    <cellStyle name="Normal 48 3 3" xfId="1018" xr:uid="{00000000-0005-0000-0000-0000F4030000}"/>
    <cellStyle name="Normal 48 4" xfId="1019" xr:uid="{00000000-0005-0000-0000-0000F5030000}"/>
    <cellStyle name="Normal 48 4 2" xfId="1020" xr:uid="{00000000-0005-0000-0000-0000F6030000}"/>
    <cellStyle name="Normal 48 5" xfId="1021" xr:uid="{00000000-0005-0000-0000-0000F7030000}"/>
    <cellStyle name="Normal 49" xfId="1022" xr:uid="{00000000-0005-0000-0000-0000F8030000}"/>
    <cellStyle name="Normal 49 2" xfId="1023" xr:uid="{00000000-0005-0000-0000-0000F9030000}"/>
    <cellStyle name="Normal 49 2 2" xfId="1024" xr:uid="{00000000-0005-0000-0000-0000FA030000}"/>
    <cellStyle name="Normal 49 3" xfId="1025" xr:uid="{00000000-0005-0000-0000-0000FB030000}"/>
    <cellStyle name="Normal 49 3 2" xfId="1026" xr:uid="{00000000-0005-0000-0000-0000FC030000}"/>
    <cellStyle name="Normal 49 4" xfId="1027" xr:uid="{00000000-0005-0000-0000-0000FD030000}"/>
    <cellStyle name="Normal 49 4 2" xfId="1028" xr:uid="{00000000-0005-0000-0000-0000FE030000}"/>
    <cellStyle name="Normal 49 5" xfId="1029" xr:uid="{00000000-0005-0000-0000-0000FF030000}"/>
    <cellStyle name="Normal 5" xfId="1030" xr:uid="{00000000-0005-0000-0000-000000040000}"/>
    <cellStyle name="Normal 5 2" xfId="1031" xr:uid="{00000000-0005-0000-0000-000001040000}"/>
    <cellStyle name="Normal 5 2 2" xfId="1032" xr:uid="{00000000-0005-0000-0000-000002040000}"/>
    <cellStyle name="Normal 5 2 2 2" xfId="1033" xr:uid="{00000000-0005-0000-0000-000003040000}"/>
    <cellStyle name="Normal 5 2 2 3" xfId="1034" xr:uid="{00000000-0005-0000-0000-000004040000}"/>
    <cellStyle name="Normal 5 2 2 4" xfId="1035" xr:uid="{00000000-0005-0000-0000-000005040000}"/>
    <cellStyle name="Normal 5 2 3" xfId="1036" xr:uid="{00000000-0005-0000-0000-000006040000}"/>
    <cellStyle name="Normal 5 2 3 2" xfId="1037" xr:uid="{00000000-0005-0000-0000-000007040000}"/>
    <cellStyle name="Normal 5 2 4" xfId="1038" xr:uid="{00000000-0005-0000-0000-000008040000}"/>
    <cellStyle name="Normal 5 2 4 2" xfId="1039" xr:uid="{00000000-0005-0000-0000-000009040000}"/>
    <cellStyle name="Normal 5 3" xfId="1040" xr:uid="{00000000-0005-0000-0000-00000A040000}"/>
    <cellStyle name="Normal 5 3 2" xfId="1041" xr:uid="{00000000-0005-0000-0000-00000B040000}"/>
    <cellStyle name="Normal 5 4" xfId="1042" xr:uid="{00000000-0005-0000-0000-00000C040000}"/>
    <cellStyle name="Normal 5 4 2" xfId="1043" xr:uid="{00000000-0005-0000-0000-00000D040000}"/>
    <cellStyle name="Normal 5 4 2 2" xfId="1044" xr:uid="{00000000-0005-0000-0000-00000E040000}"/>
    <cellStyle name="Normal 5 4 3" xfId="1045" xr:uid="{00000000-0005-0000-0000-00000F040000}"/>
    <cellStyle name="Normal 5 5" xfId="1046" xr:uid="{00000000-0005-0000-0000-000010040000}"/>
    <cellStyle name="Normal 5 6" xfId="1047" xr:uid="{00000000-0005-0000-0000-000011040000}"/>
    <cellStyle name="Normal 5 6 2" xfId="1048" xr:uid="{00000000-0005-0000-0000-000012040000}"/>
    <cellStyle name="Normal 50" xfId="1049" xr:uid="{00000000-0005-0000-0000-000013040000}"/>
    <cellStyle name="Normal 50 2" xfId="1050" xr:uid="{00000000-0005-0000-0000-000014040000}"/>
    <cellStyle name="Normal 50 2 2" xfId="1051" xr:uid="{00000000-0005-0000-0000-000015040000}"/>
    <cellStyle name="Normal 50 2 2 2" xfId="1052" xr:uid="{00000000-0005-0000-0000-000016040000}"/>
    <cellStyle name="Normal 50 2 3" xfId="1053" xr:uid="{00000000-0005-0000-0000-000017040000}"/>
    <cellStyle name="Normal 50 3" xfId="1054" xr:uid="{00000000-0005-0000-0000-000018040000}"/>
    <cellStyle name="Normal 50 3 2" xfId="1055" xr:uid="{00000000-0005-0000-0000-000019040000}"/>
    <cellStyle name="Normal 50 3 2 2" xfId="1056" xr:uid="{00000000-0005-0000-0000-00001A040000}"/>
    <cellStyle name="Normal 50 3 3" xfId="1057" xr:uid="{00000000-0005-0000-0000-00001B040000}"/>
    <cellStyle name="Normal 50 4" xfId="1058" xr:uid="{00000000-0005-0000-0000-00001C040000}"/>
    <cellStyle name="Normal 50 4 2" xfId="1059" xr:uid="{00000000-0005-0000-0000-00001D040000}"/>
    <cellStyle name="Normal 50 5" xfId="1060" xr:uid="{00000000-0005-0000-0000-00001E040000}"/>
    <cellStyle name="Normal 51" xfId="1061" xr:uid="{00000000-0005-0000-0000-00001F040000}"/>
    <cellStyle name="Normal 51 2" xfId="1062" xr:uid="{00000000-0005-0000-0000-000020040000}"/>
    <cellStyle name="Normal 51 2 2" xfId="1063" xr:uid="{00000000-0005-0000-0000-000021040000}"/>
    <cellStyle name="Normal 51 2 2 2" xfId="1064" xr:uid="{00000000-0005-0000-0000-000022040000}"/>
    <cellStyle name="Normal 51 2 3" xfId="1065" xr:uid="{00000000-0005-0000-0000-000023040000}"/>
    <cellStyle name="Normal 51 3" xfId="1066" xr:uid="{00000000-0005-0000-0000-000024040000}"/>
    <cellStyle name="Normal 51 3 2" xfId="1067" xr:uid="{00000000-0005-0000-0000-000025040000}"/>
    <cellStyle name="Normal 51 3 2 2" xfId="1068" xr:uid="{00000000-0005-0000-0000-000026040000}"/>
    <cellStyle name="Normal 51 3 3" xfId="1069" xr:uid="{00000000-0005-0000-0000-000027040000}"/>
    <cellStyle name="Normal 51 4" xfId="1070" xr:uid="{00000000-0005-0000-0000-000028040000}"/>
    <cellStyle name="Normal 51 4 2" xfId="1071" xr:uid="{00000000-0005-0000-0000-000029040000}"/>
    <cellStyle name="Normal 51 5" xfId="1072" xr:uid="{00000000-0005-0000-0000-00002A040000}"/>
    <cellStyle name="Normal 51 6" xfId="1073" xr:uid="{00000000-0005-0000-0000-00002B040000}"/>
    <cellStyle name="Normal 52" xfId="1074" xr:uid="{00000000-0005-0000-0000-00002C040000}"/>
    <cellStyle name="Normal 52 2" xfId="1075" xr:uid="{00000000-0005-0000-0000-00002D040000}"/>
    <cellStyle name="Normal 52 2 2" xfId="1076" xr:uid="{00000000-0005-0000-0000-00002E040000}"/>
    <cellStyle name="Normal 52 2 2 2" xfId="1077" xr:uid="{00000000-0005-0000-0000-00002F040000}"/>
    <cellStyle name="Normal 52 2 3" xfId="1078" xr:uid="{00000000-0005-0000-0000-000030040000}"/>
    <cellStyle name="Normal 52 3" xfId="1079" xr:uid="{00000000-0005-0000-0000-000031040000}"/>
    <cellStyle name="Normal 52 3 2" xfId="1080" xr:uid="{00000000-0005-0000-0000-000032040000}"/>
    <cellStyle name="Normal 52 3 2 2" xfId="1081" xr:uid="{00000000-0005-0000-0000-000033040000}"/>
    <cellStyle name="Normal 52 3 3" xfId="1082" xr:uid="{00000000-0005-0000-0000-000034040000}"/>
    <cellStyle name="Normal 52 4" xfId="1083" xr:uid="{00000000-0005-0000-0000-000035040000}"/>
    <cellStyle name="Normal 52 4 2" xfId="1084" xr:uid="{00000000-0005-0000-0000-000036040000}"/>
    <cellStyle name="Normal 52 5" xfId="1085" xr:uid="{00000000-0005-0000-0000-000037040000}"/>
    <cellStyle name="Normal 52 6" xfId="1086" xr:uid="{00000000-0005-0000-0000-000038040000}"/>
    <cellStyle name="Normal 53" xfId="1087" xr:uid="{00000000-0005-0000-0000-000039040000}"/>
    <cellStyle name="Normal 53 2" xfId="1088" xr:uid="{00000000-0005-0000-0000-00003A040000}"/>
    <cellStyle name="Normal 53 2 2" xfId="1089" xr:uid="{00000000-0005-0000-0000-00003B040000}"/>
    <cellStyle name="Normal 53 2 2 2" xfId="1090" xr:uid="{00000000-0005-0000-0000-00003C040000}"/>
    <cellStyle name="Normal 53 2 3" xfId="1091" xr:uid="{00000000-0005-0000-0000-00003D040000}"/>
    <cellStyle name="Normal 53 3" xfId="1092" xr:uid="{00000000-0005-0000-0000-00003E040000}"/>
    <cellStyle name="Normal 53 3 2" xfId="1093" xr:uid="{00000000-0005-0000-0000-00003F040000}"/>
    <cellStyle name="Normal 53 3 2 2" xfId="1094" xr:uid="{00000000-0005-0000-0000-000040040000}"/>
    <cellStyle name="Normal 53 3 3" xfId="1095" xr:uid="{00000000-0005-0000-0000-000041040000}"/>
    <cellStyle name="Normal 53 4" xfId="1096" xr:uid="{00000000-0005-0000-0000-000042040000}"/>
    <cellStyle name="Normal 53 4 2" xfId="1097" xr:uid="{00000000-0005-0000-0000-000043040000}"/>
    <cellStyle name="Normal 53 5" xfId="1098" xr:uid="{00000000-0005-0000-0000-000044040000}"/>
    <cellStyle name="Normal 54" xfId="1099" xr:uid="{00000000-0005-0000-0000-000045040000}"/>
    <cellStyle name="Normal 54 2" xfId="1100" xr:uid="{00000000-0005-0000-0000-000046040000}"/>
    <cellStyle name="Normal 55" xfId="1101" xr:uid="{00000000-0005-0000-0000-000047040000}"/>
    <cellStyle name="Normal 55 2" xfId="1102" xr:uid="{00000000-0005-0000-0000-000048040000}"/>
    <cellStyle name="Normal 55 3" xfId="1103" xr:uid="{00000000-0005-0000-0000-000049040000}"/>
    <cellStyle name="Normal 56" xfId="1104" xr:uid="{00000000-0005-0000-0000-00004A040000}"/>
    <cellStyle name="Normal 56 2" xfId="1105" xr:uid="{00000000-0005-0000-0000-00004B040000}"/>
    <cellStyle name="Normal 56 3" xfId="1106" xr:uid="{00000000-0005-0000-0000-00004C040000}"/>
    <cellStyle name="Normal 57" xfId="1107" xr:uid="{00000000-0005-0000-0000-00004D040000}"/>
    <cellStyle name="Normal 57 2" xfId="1108" xr:uid="{00000000-0005-0000-0000-00004E040000}"/>
    <cellStyle name="Normal 57 3" xfId="1109" xr:uid="{00000000-0005-0000-0000-00004F040000}"/>
    <cellStyle name="Normal 58" xfId="1110" xr:uid="{00000000-0005-0000-0000-000050040000}"/>
    <cellStyle name="Normal 58 2" xfId="1111" xr:uid="{00000000-0005-0000-0000-000051040000}"/>
    <cellStyle name="Normal 58 2 2" xfId="1112" xr:uid="{00000000-0005-0000-0000-000052040000}"/>
    <cellStyle name="Normal 58 2 2 2" xfId="1113" xr:uid="{00000000-0005-0000-0000-000053040000}"/>
    <cellStyle name="Normal 58 2 3" xfId="1114" xr:uid="{00000000-0005-0000-0000-000054040000}"/>
    <cellStyle name="Normal 58 3" xfId="1115" xr:uid="{00000000-0005-0000-0000-000055040000}"/>
    <cellStyle name="Normal 58 3 2" xfId="1116" xr:uid="{00000000-0005-0000-0000-000056040000}"/>
    <cellStyle name="Normal 58 4" xfId="1117" xr:uid="{00000000-0005-0000-0000-000057040000}"/>
    <cellStyle name="Normal 59" xfId="1118" xr:uid="{00000000-0005-0000-0000-000058040000}"/>
    <cellStyle name="Normal 59 2" xfId="1119" xr:uid="{00000000-0005-0000-0000-000059040000}"/>
    <cellStyle name="Normal 59 2 2" xfId="1120" xr:uid="{00000000-0005-0000-0000-00005A040000}"/>
    <cellStyle name="Normal 59 2 2 2" xfId="1121" xr:uid="{00000000-0005-0000-0000-00005B040000}"/>
    <cellStyle name="Normal 59 2 3" xfId="1122" xr:uid="{00000000-0005-0000-0000-00005C040000}"/>
    <cellStyle name="Normal 59 3" xfId="1123" xr:uid="{00000000-0005-0000-0000-00005D040000}"/>
    <cellStyle name="Normal 59 3 2" xfId="1124" xr:uid="{00000000-0005-0000-0000-00005E040000}"/>
    <cellStyle name="Normal 59 4" xfId="1125" xr:uid="{00000000-0005-0000-0000-00005F040000}"/>
    <cellStyle name="Normal 6" xfId="1126" xr:uid="{00000000-0005-0000-0000-000060040000}"/>
    <cellStyle name="Normal 6 2" xfId="1127" xr:uid="{00000000-0005-0000-0000-000061040000}"/>
    <cellStyle name="Normal 6 2 2" xfId="1128" xr:uid="{00000000-0005-0000-0000-000062040000}"/>
    <cellStyle name="Normal 6 2 2 2" xfId="1129" xr:uid="{00000000-0005-0000-0000-000063040000}"/>
    <cellStyle name="Normal 6 2 2 2 2" xfId="1130" xr:uid="{00000000-0005-0000-0000-000064040000}"/>
    <cellStyle name="Normal 6 2 2 3" xfId="1131" xr:uid="{00000000-0005-0000-0000-000065040000}"/>
    <cellStyle name="Normal 6 2 3" xfId="1132" xr:uid="{00000000-0005-0000-0000-000066040000}"/>
    <cellStyle name="Normal 6 2 3 2" xfId="1133" xr:uid="{00000000-0005-0000-0000-000067040000}"/>
    <cellStyle name="Normal 6 2 4" xfId="1134" xr:uid="{00000000-0005-0000-0000-000068040000}"/>
    <cellStyle name="Normal 6 3" xfId="1135" xr:uid="{00000000-0005-0000-0000-000069040000}"/>
    <cellStyle name="Normal 6 3 2" xfId="1136" xr:uid="{00000000-0005-0000-0000-00006A040000}"/>
    <cellStyle name="Normal 6 4" xfId="1137" xr:uid="{00000000-0005-0000-0000-00006B040000}"/>
    <cellStyle name="Normal 60" xfId="1138" xr:uid="{00000000-0005-0000-0000-00006C040000}"/>
    <cellStyle name="Normal 60 2" xfId="1139" xr:uid="{00000000-0005-0000-0000-00006D040000}"/>
    <cellStyle name="Normal 60 2 2" xfId="1140" xr:uid="{00000000-0005-0000-0000-00006E040000}"/>
    <cellStyle name="Normal 60 2 2 2" xfId="1141" xr:uid="{00000000-0005-0000-0000-00006F040000}"/>
    <cellStyle name="Normal 60 2 3" xfId="1142" xr:uid="{00000000-0005-0000-0000-000070040000}"/>
    <cellStyle name="Normal 60 3" xfId="1143" xr:uid="{00000000-0005-0000-0000-000071040000}"/>
    <cellStyle name="Normal 60 3 2" xfId="1144" xr:uid="{00000000-0005-0000-0000-000072040000}"/>
    <cellStyle name="Normal 60 4" xfId="1145" xr:uid="{00000000-0005-0000-0000-000073040000}"/>
    <cellStyle name="Normal 61" xfId="1146" xr:uid="{00000000-0005-0000-0000-000074040000}"/>
    <cellStyle name="Normal 61 2" xfId="1147" xr:uid="{00000000-0005-0000-0000-000075040000}"/>
    <cellStyle name="Normal 62" xfId="1148" xr:uid="{00000000-0005-0000-0000-000076040000}"/>
    <cellStyle name="Normal 62 2" xfId="1149" xr:uid="{00000000-0005-0000-0000-000077040000}"/>
    <cellStyle name="Normal 63" xfId="1150" xr:uid="{00000000-0005-0000-0000-000078040000}"/>
    <cellStyle name="Normal 63 2" xfId="1151" xr:uid="{00000000-0005-0000-0000-000079040000}"/>
    <cellStyle name="Normal 64" xfId="1152" xr:uid="{00000000-0005-0000-0000-00007A040000}"/>
    <cellStyle name="Normal 64 2" xfId="1153" xr:uid="{00000000-0005-0000-0000-00007B040000}"/>
    <cellStyle name="Normal 65" xfId="1154" xr:uid="{00000000-0005-0000-0000-00007C040000}"/>
    <cellStyle name="Normal 66" xfId="1155" xr:uid="{00000000-0005-0000-0000-00007D040000}"/>
    <cellStyle name="Normal 67" xfId="1156" xr:uid="{00000000-0005-0000-0000-00007E040000}"/>
    <cellStyle name="Normal 67 2" xfId="1157" xr:uid="{00000000-0005-0000-0000-00007F040000}"/>
    <cellStyle name="Normal 68" xfId="1158" xr:uid="{00000000-0005-0000-0000-000080040000}"/>
    <cellStyle name="Normal 68 2" xfId="1159" xr:uid="{00000000-0005-0000-0000-000081040000}"/>
    <cellStyle name="Normal 68 3" xfId="1160" xr:uid="{00000000-0005-0000-0000-000082040000}"/>
    <cellStyle name="Normal 69" xfId="1161" xr:uid="{00000000-0005-0000-0000-000083040000}"/>
    <cellStyle name="Normal 69 2" xfId="1162" xr:uid="{00000000-0005-0000-0000-000084040000}"/>
    <cellStyle name="Normal 7" xfId="1163" xr:uid="{00000000-0005-0000-0000-000085040000}"/>
    <cellStyle name="Normal 7 2" xfId="1164" xr:uid="{00000000-0005-0000-0000-000086040000}"/>
    <cellStyle name="Normal 7 2 2" xfId="1165" xr:uid="{00000000-0005-0000-0000-000087040000}"/>
    <cellStyle name="Normal 7 3" xfId="1166" xr:uid="{00000000-0005-0000-0000-000088040000}"/>
    <cellStyle name="Normal 70" xfId="1167" xr:uid="{00000000-0005-0000-0000-000089040000}"/>
    <cellStyle name="Normal 70 2" xfId="1168" xr:uid="{00000000-0005-0000-0000-00008A040000}"/>
    <cellStyle name="Normal 71" xfId="1169" xr:uid="{00000000-0005-0000-0000-00008B040000}"/>
    <cellStyle name="Normal 71 2" xfId="1170" xr:uid="{00000000-0005-0000-0000-00008C040000}"/>
    <cellStyle name="Normal 72" xfId="1171" xr:uid="{00000000-0005-0000-0000-00008D040000}"/>
    <cellStyle name="Normal 72 2" xfId="1172" xr:uid="{00000000-0005-0000-0000-00008E040000}"/>
    <cellStyle name="Normal 73" xfId="1173" xr:uid="{00000000-0005-0000-0000-00008F040000}"/>
    <cellStyle name="Normal 73 2" xfId="1174" xr:uid="{00000000-0005-0000-0000-000090040000}"/>
    <cellStyle name="Normal 74" xfId="1175" xr:uid="{00000000-0005-0000-0000-000091040000}"/>
    <cellStyle name="Normal 74 2" xfId="1176" xr:uid="{00000000-0005-0000-0000-000092040000}"/>
    <cellStyle name="Normal 75" xfId="1177" xr:uid="{00000000-0005-0000-0000-000093040000}"/>
    <cellStyle name="Normal 75 2" xfId="1178" xr:uid="{00000000-0005-0000-0000-000094040000}"/>
    <cellStyle name="Normal 75 3" xfId="1179" xr:uid="{00000000-0005-0000-0000-000095040000}"/>
    <cellStyle name="Normal 76" xfId="1180" xr:uid="{00000000-0005-0000-0000-000096040000}"/>
    <cellStyle name="Normal 76 2" xfId="1181" xr:uid="{00000000-0005-0000-0000-000097040000}"/>
    <cellStyle name="Normal 77" xfId="1182" xr:uid="{00000000-0005-0000-0000-000098040000}"/>
    <cellStyle name="Normal 77 2" xfId="1183" xr:uid="{00000000-0005-0000-0000-000099040000}"/>
    <cellStyle name="Normal 78" xfId="1184" xr:uid="{00000000-0005-0000-0000-00009A040000}"/>
    <cellStyle name="Normal 78 2" xfId="1185" xr:uid="{00000000-0005-0000-0000-00009B040000}"/>
    <cellStyle name="Normal 79" xfId="1186" xr:uid="{00000000-0005-0000-0000-00009C040000}"/>
    <cellStyle name="Normal 79 2" xfId="1187" xr:uid="{00000000-0005-0000-0000-00009D040000}"/>
    <cellStyle name="Normal 8" xfId="1188" xr:uid="{00000000-0005-0000-0000-00009E040000}"/>
    <cellStyle name="Normal 8 2" xfId="1189" xr:uid="{00000000-0005-0000-0000-00009F040000}"/>
    <cellStyle name="Normal 8 2 2" xfId="1190" xr:uid="{00000000-0005-0000-0000-0000A0040000}"/>
    <cellStyle name="Normal 8 3" xfId="1191" xr:uid="{00000000-0005-0000-0000-0000A1040000}"/>
    <cellStyle name="Normal 83" xfId="1192" xr:uid="{00000000-0005-0000-0000-0000A2040000}"/>
    <cellStyle name="Normal 83 2" xfId="1193" xr:uid="{00000000-0005-0000-0000-0000A3040000}"/>
    <cellStyle name="Normal 85" xfId="1194" xr:uid="{00000000-0005-0000-0000-0000A4040000}"/>
    <cellStyle name="Normal 85 2" xfId="1195" xr:uid="{00000000-0005-0000-0000-0000A5040000}"/>
    <cellStyle name="Normal 9" xfId="1196" xr:uid="{00000000-0005-0000-0000-0000A6040000}"/>
    <cellStyle name="Normal 9 2" xfId="1197" xr:uid="{00000000-0005-0000-0000-0000A7040000}"/>
    <cellStyle name="Note" xfId="37" builtinId="10" customBuiltin="1"/>
    <cellStyle name="Note 10" xfId="1198" xr:uid="{00000000-0005-0000-0000-0000A9040000}"/>
    <cellStyle name="Note 11" xfId="1199" xr:uid="{00000000-0005-0000-0000-0000AA040000}"/>
    <cellStyle name="Note 12" xfId="1200" xr:uid="{00000000-0005-0000-0000-0000AB040000}"/>
    <cellStyle name="Note 2" xfId="1201" xr:uid="{00000000-0005-0000-0000-0000AC040000}"/>
    <cellStyle name="Note 2 10" xfId="1202" xr:uid="{00000000-0005-0000-0000-0000AD040000}"/>
    <cellStyle name="Note 2 11" xfId="1203" xr:uid="{00000000-0005-0000-0000-0000AE040000}"/>
    <cellStyle name="Note 2 12" xfId="1204" xr:uid="{00000000-0005-0000-0000-0000AF040000}"/>
    <cellStyle name="Note 2 13" xfId="1205" xr:uid="{00000000-0005-0000-0000-0000B0040000}"/>
    <cellStyle name="Note 2 2" xfId="1206" xr:uid="{00000000-0005-0000-0000-0000B1040000}"/>
    <cellStyle name="Note 2 2 10" xfId="1207" xr:uid="{00000000-0005-0000-0000-0000B2040000}"/>
    <cellStyle name="Note 2 2 2" xfId="1208" xr:uid="{00000000-0005-0000-0000-0000B3040000}"/>
    <cellStyle name="Note 2 2 2 2" xfId="1209" xr:uid="{00000000-0005-0000-0000-0000B4040000}"/>
    <cellStyle name="Note 2 2 2 3" xfId="1210" xr:uid="{00000000-0005-0000-0000-0000B5040000}"/>
    <cellStyle name="Note 2 2 2 4" xfId="1211" xr:uid="{00000000-0005-0000-0000-0000B6040000}"/>
    <cellStyle name="Note 2 2 2 5" xfId="1212" xr:uid="{00000000-0005-0000-0000-0000B7040000}"/>
    <cellStyle name="Note 2 2 2 6" xfId="1213" xr:uid="{00000000-0005-0000-0000-0000B8040000}"/>
    <cellStyle name="Note 2 2 2 7" xfId="1214" xr:uid="{00000000-0005-0000-0000-0000B9040000}"/>
    <cellStyle name="Note 2 2 2 8" xfId="1215" xr:uid="{00000000-0005-0000-0000-0000BA040000}"/>
    <cellStyle name="Note 2 2 2 9" xfId="1216" xr:uid="{00000000-0005-0000-0000-0000BB040000}"/>
    <cellStyle name="Note 2 2 3" xfId="1217" xr:uid="{00000000-0005-0000-0000-0000BC040000}"/>
    <cellStyle name="Note 2 2 3 2" xfId="1218" xr:uid="{00000000-0005-0000-0000-0000BD040000}"/>
    <cellStyle name="Note 2 2 3 3" xfId="1219" xr:uid="{00000000-0005-0000-0000-0000BE040000}"/>
    <cellStyle name="Note 2 2 3 4" xfId="1220" xr:uid="{00000000-0005-0000-0000-0000BF040000}"/>
    <cellStyle name="Note 2 2 3 5" xfId="1221" xr:uid="{00000000-0005-0000-0000-0000C0040000}"/>
    <cellStyle name="Note 2 2 3 6" xfId="1222" xr:uid="{00000000-0005-0000-0000-0000C1040000}"/>
    <cellStyle name="Note 2 2 3 7" xfId="1223" xr:uid="{00000000-0005-0000-0000-0000C2040000}"/>
    <cellStyle name="Note 2 2 3 8" xfId="1224" xr:uid="{00000000-0005-0000-0000-0000C3040000}"/>
    <cellStyle name="Note 2 2 3 9" xfId="1225" xr:uid="{00000000-0005-0000-0000-0000C4040000}"/>
    <cellStyle name="Note 2 2 4" xfId="1226" xr:uid="{00000000-0005-0000-0000-0000C5040000}"/>
    <cellStyle name="Note 2 2 4 2" xfId="1227" xr:uid="{00000000-0005-0000-0000-0000C6040000}"/>
    <cellStyle name="Note 2 2 4 3" xfId="1228" xr:uid="{00000000-0005-0000-0000-0000C7040000}"/>
    <cellStyle name="Note 2 2 4 4" xfId="1229" xr:uid="{00000000-0005-0000-0000-0000C8040000}"/>
    <cellStyle name="Note 2 2 4 5" xfId="1230" xr:uid="{00000000-0005-0000-0000-0000C9040000}"/>
    <cellStyle name="Note 2 2 4 6" xfId="1231" xr:uid="{00000000-0005-0000-0000-0000CA040000}"/>
    <cellStyle name="Note 2 2 4 7" xfId="1232" xr:uid="{00000000-0005-0000-0000-0000CB040000}"/>
    <cellStyle name="Note 2 2 4 8" xfId="1233" xr:uid="{00000000-0005-0000-0000-0000CC040000}"/>
    <cellStyle name="Note 2 2 5" xfId="1234" xr:uid="{00000000-0005-0000-0000-0000CD040000}"/>
    <cellStyle name="Note 2 2 6" xfId="1235" xr:uid="{00000000-0005-0000-0000-0000CE040000}"/>
    <cellStyle name="Note 2 2 7" xfId="1236" xr:uid="{00000000-0005-0000-0000-0000CF040000}"/>
    <cellStyle name="Note 2 2 8" xfId="1237" xr:uid="{00000000-0005-0000-0000-0000D0040000}"/>
    <cellStyle name="Note 2 2 9" xfId="1238" xr:uid="{00000000-0005-0000-0000-0000D1040000}"/>
    <cellStyle name="Note 2 3" xfId="1239" xr:uid="{00000000-0005-0000-0000-0000D2040000}"/>
    <cellStyle name="Note 2 3 2" xfId="1240" xr:uid="{00000000-0005-0000-0000-0000D3040000}"/>
    <cellStyle name="Note 2 3 3" xfId="1241" xr:uid="{00000000-0005-0000-0000-0000D4040000}"/>
    <cellStyle name="Note 2 3 4" xfId="1242" xr:uid="{00000000-0005-0000-0000-0000D5040000}"/>
    <cellStyle name="Note 2 3 5" xfId="1243" xr:uid="{00000000-0005-0000-0000-0000D6040000}"/>
    <cellStyle name="Note 2 3 6" xfId="1244" xr:uid="{00000000-0005-0000-0000-0000D7040000}"/>
    <cellStyle name="Note 2 3 7" xfId="1245" xr:uid="{00000000-0005-0000-0000-0000D8040000}"/>
    <cellStyle name="Note 2 3 8" xfId="1246" xr:uid="{00000000-0005-0000-0000-0000D9040000}"/>
    <cellStyle name="Note 2 3 9" xfId="1247" xr:uid="{00000000-0005-0000-0000-0000DA040000}"/>
    <cellStyle name="Note 2 4" xfId="1248" xr:uid="{00000000-0005-0000-0000-0000DB040000}"/>
    <cellStyle name="Note 2 4 2" xfId="1249" xr:uid="{00000000-0005-0000-0000-0000DC040000}"/>
    <cellStyle name="Note 2 4 3" xfId="1250" xr:uid="{00000000-0005-0000-0000-0000DD040000}"/>
    <cellStyle name="Note 2 4 4" xfId="1251" xr:uid="{00000000-0005-0000-0000-0000DE040000}"/>
    <cellStyle name="Note 2 4 5" xfId="1252" xr:uid="{00000000-0005-0000-0000-0000DF040000}"/>
    <cellStyle name="Note 2 4 6" xfId="1253" xr:uid="{00000000-0005-0000-0000-0000E0040000}"/>
    <cellStyle name="Note 2 4 7" xfId="1254" xr:uid="{00000000-0005-0000-0000-0000E1040000}"/>
    <cellStyle name="Note 2 4 8" xfId="1255" xr:uid="{00000000-0005-0000-0000-0000E2040000}"/>
    <cellStyle name="Note 2 5" xfId="1256" xr:uid="{00000000-0005-0000-0000-0000E3040000}"/>
    <cellStyle name="Note 2 6" xfId="1257" xr:uid="{00000000-0005-0000-0000-0000E4040000}"/>
    <cellStyle name="Note 2 7" xfId="1258" xr:uid="{00000000-0005-0000-0000-0000E5040000}"/>
    <cellStyle name="Note 2 8" xfId="1259" xr:uid="{00000000-0005-0000-0000-0000E6040000}"/>
    <cellStyle name="Note 2 9" xfId="1260" xr:uid="{00000000-0005-0000-0000-0000E7040000}"/>
    <cellStyle name="Note 3" xfId="1261" xr:uid="{00000000-0005-0000-0000-0000E8040000}"/>
    <cellStyle name="Note 3 10" xfId="1262" xr:uid="{00000000-0005-0000-0000-0000E9040000}"/>
    <cellStyle name="Note 3 2" xfId="1263" xr:uid="{00000000-0005-0000-0000-0000EA040000}"/>
    <cellStyle name="Note 3 2 2" xfId="1264" xr:uid="{00000000-0005-0000-0000-0000EB040000}"/>
    <cellStyle name="Note 3 2 3" xfId="1265" xr:uid="{00000000-0005-0000-0000-0000EC040000}"/>
    <cellStyle name="Note 3 2 4" xfId="1266" xr:uid="{00000000-0005-0000-0000-0000ED040000}"/>
    <cellStyle name="Note 3 2 5" xfId="1267" xr:uid="{00000000-0005-0000-0000-0000EE040000}"/>
    <cellStyle name="Note 3 2 6" xfId="1268" xr:uid="{00000000-0005-0000-0000-0000EF040000}"/>
    <cellStyle name="Note 3 2 7" xfId="1269" xr:uid="{00000000-0005-0000-0000-0000F0040000}"/>
    <cellStyle name="Note 3 2 8" xfId="1270" xr:uid="{00000000-0005-0000-0000-0000F1040000}"/>
    <cellStyle name="Note 3 2 9" xfId="1271" xr:uid="{00000000-0005-0000-0000-0000F2040000}"/>
    <cellStyle name="Note 3 3" xfId="1272" xr:uid="{00000000-0005-0000-0000-0000F3040000}"/>
    <cellStyle name="Note 3 4" xfId="1273" xr:uid="{00000000-0005-0000-0000-0000F4040000}"/>
    <cellStyle name="Note 3 5" xfId="1274" xr:uid="{00000000-0005-0000-0000-0000F5040000}"/>
    <cellStyle name="Note 3 6" xfId="1275" xr:uid="{00000000-0005-0000-0000-0000F6040000}"/>
    <cellStyle name="Note 3 7" xfId="1276" xr:uid="{00000000-0005-0000-0000-0000F7040000}"/>
    <cellStyle name="Note 3 8" xfId="1277" xr:uid="{00000000-0005-0000-0000-0000F8040000}"/>
    <cellStyle name="Note 3 9" xfId="1278" xr:uid="{00000000-0005-0000-0000-0000F9040000}"/>
    <cellStyle name="Note 4" xfId="1279" xr:uid="{00000000-0005-0000-0000-0000FA040000}"/>
    <cellStyle name="Note 4 2" xfId="1280" xr:uid="{00000000-0005-0000-0000-0000FB040000}"/>
    <cellStyle name="Note 4 3" xfId="1281" xr:uid="{00000000-0005-0000-0000-0000FC040000}"/>
    <cellStyle name="Note 4 4" xfId="1282" xr:uid="{00000000-0005-0000-0000-0000FD040000}"/>
    <cellStyle name="Note 4 5" xfId="1283" xr:uid="{00000000-0005-0000-0000-0000FE040000}"/>
    <cellStyle name="Note 4 6" xfId="1284" xr:uid="{00000000-0005-0000-0000-0000FF040000}"/>
    <cellStyle name="Note 4 7" xfId="1285" xr:uid="{00000000-0005-0000-0000-000000050000}"/>
    <cellStyle name="Note 4 8" xfId="1286" xr:uid="{00000000-0005-0000-0000-000001050000}"/>
    <cellStyle name="Note 4 9" xfId="1287" xr:uid="{00000000-0005-0000-0000-000002050000}"/>
    <cellStyle name="Note 5" xfId="1288" xr:uid="{00000000-0005-0000-0000-000003050000}"/>
    <cellStyle name="Note 5 2" xfId="1289" xr:uid="{00000000-0005-0000-0000-000004050000}"/>
    <cellStyle name="Note 5 3" xfId="1290" xr:uid="{00000000-0005-0000-0000-000005050000}"/>
    <cellStyle name="Note 5 4" xfId="1291" xr:uid="{00000000-0005-0000-0000-000006050000}"/>
    <cellStyle name="Note 5 5" xfId="1292" xr:uid="{00000000-0005-0000-0000-000007050000}"/>
    <cellStyle name="Note 5 6" xfId="1293" xr:uid="{00000000-0005-0000-0000-000008050000}"/>
    <cellStyle name="Note 5 7" xfId="1294" xr:uid="{00000000-0005-0000-0000-000009050000}"/>
    <cellStyle name="Note 5 8" xfId="1295" xr:uid="{00000000-0005-0000-0000-00000A050000}"/>
    <cellStyle name="Note 5 9" xfId="1296" xr:uid="{00000000-0005-0000-0000-00000B050000}"/>
    <cellStyle name="Note 6" xfId="1297" xr:uid="{00000000-0005-0000-0000-00000C050000}"/>
    <cellStyle name="Note 7" xfId="1298" xr:uid="{00000000-0005-0000-0000-00000D050000}"/>
    <cellStyle name="Note 8" xfId="1299" xr:uid="{00000000-0005-0000-0000-00000E050000}"/>
    <cellStyle name="Note 9" xfId="1300" xr:uid="{00000000-0005-0000-0000-00000F050000}"/>
    <cellStyle name="ObmHidden" xfId="1301" xr:uid="{00000000-0005-0000-0000-000010050000}"/>
    <cellStyle name="Output" xfId="38" builtinId="21" customBuiltin="1"/>
    <cellStyle name="Output 10" xfId="1302" xr:uid="{00000000-0005-0000-0000-000012050000}"/>
    <cellStyle name="Output 11" xfId="1303" xr:uid="{00000000-0005-0000-0000-000013050000}"/>
    <cellStyle name="Output 12" xfId="1304" xr:uid="{00000000-0005-0000-0000-000014050000}"/>
    <cellStyle name="Output 2" xfId="1305" xr:uid="{00000000-0005-0000-0000-000015050000}"/>
    <cellStyle name="Output 2 10" xfId="1306" xr:uid="{00000000-0005-0000-0000-000016050000}"/>
    <cellStyle name="Output 2 11" xfId="1307" xr:uid="{00000000-0005-0000-0000-000017050000}"/>
    <cellStyle name="Output 2 12" xfId="1308" xr:uid="{00000000-0005-0000-0000-000018050000}"/>
    <cellStyle name="Output 2 2" xfId="1309" xr:uid="{00000000-0005-0000-0000-000019050000}"/>
    <cellStyle name="Output 2 2 10" xfId="1310" xr:uid="{00000000-0005-0000-0000-00001A050000}"/>
    <cellStyle name="Output 2 2 11" xfId="1311" xr:uid="{00000000-0005-0000-0000-00001B050000}"/>
    <cellStyle name="Output 2 2 2" xfId="1312" xr:uid="{00000000-0005-0000-0000-00001C050000}"/>
    <cellStyle name="Output 2 2 2 10" xfId="1313" xr:uid="{00000000-0005-0000-0000-00001D050000}"/>
    <cellStyle name="Output 2 2 2 11" xfId="1314" xr:uid="{00000000-0005-0000-0000-00001E050000}"/>
    <cellStyle name="Output 2 2 2 2" xfId="1315" xr:uid="{00000000-0005-0000-0000-00001F050000}"/>
    <cellStyle name="Output 2 2 2 3" xfId="1316" xr:uid="{00000000-0005-0000-0000-000020050000}"/>
    <cellStyle name="Output 2 2 2 4" xfId="1317" xr:uid="{00000000-0005-0000-0000-000021050000}"/>
    <cellStyle name="Output 2 2 2 5" xfId="1318" xr:uid="{00000000-0005-0000-0000-000022050000}"/>
    <cellStyle name="Output 2 2 2 6" xfId="1319" xr:uid="{00000000-0005-0000-0000-000023050000}"/>
    <cellStyle name="Output 2 2 2 7" xfId="1320" xr:uid="{00000000-0005-0000-0000-000024050000}"/>
    <cellStyle name="Output 2 2 2 8" xfId="1321" xr:uid="{00000000-0005-0000-0000-000025050000}"/>
    <cellStyle name="Output 2 2 2 9" xfId="1322" xr:uid="{00000000-0005-0000-0000-000026050000}"/>
    <cellStyle name="Output 2 2 3" xfId="1323" xr:uid="{00000000-0005-0000-0000-000027050000}"/>
    <cellStyle name="Output 2 2 3 10" xfId="1324" xr:uid="{00000000-0005-0000-0000-000028050000}"/>
    <cellStyle name="Output 2 2 3 11" xfId="1325" xr:uid="{00000000-0005-0000-0000-000029050000}"/>
    <cellStyle name="Output 2 2 3 2" xfId="1326" xr:uid="{00000000-0005-0000-0000-00002A050000}"/>
    <cellStyle name="Output 2 2 3 3" xfId="1327" xr:uid="{00000000-0005-0000-0000-00002B050000}"/>
    <cellStyle name="Output 2 2 3 4" xfId="1328" xr:uid="{00000000-0005-0000-0000-00002C050000}"/>
    <cellStyle name="Output 2 2 3 5" xfId="1329" xr:uid="{00000000-0005-0000-0000-00002D050000}"/>
    <cellStyle name="Output 2 2 3 6" xfId="1330" xr:uid="{00000000-0005-0000-0000-00002E050000}"/>
    <cellStyle name="Output 2 2 3 7" xfId="1331" xr:uid="{00000000-0005-0000-0000-00002F050000}"/>
    <cellStyle name="Output 2 2 3 8" xfId="1332" xr:uid="{00000000-0005-0000-0000-000030050000}"/>
    <cellStyle name="Output 2 2 3 9" xfId="1333" xr:uid="{00000000-0005-0000-0000-000031050000}"/>
    <cellStyle name="Output 2 2 4" xfId="1334" xr:uid="{00000000-0005-0000-0000-000032050000}"/>
    <cellStyle name="Output 2 2 4 10" xfId="1335" xr:uid="{00000000-0005-0000-0000-000033050000}"/>
    <cellStyle name="Output 2 2 4 2" xfId="1336" xr:uid="{00000000-0005-0000-0000-000034050000}"/>
    <cellStyle name="Output 2 2 4 3" xfId="1337" xr:uid="{00000000-0005-0000-0000-000035050000}"/>
    <cellStyle name="Output 2 2 4 4" xfId="1338" xr:uid="{00000000-0005-0000-0000-000036050000}"/>
    <cellStyle name="Output 2 2 4 5" xfId="1339" xr:uid="{00000000-0005-0000-0000-000037050000}"/>
    <cellStyle name="Output 2 2 4 6" xfId="1340" xr:uid="{00000000-0005-0000-0000-000038050000}"/>
    <cellStyle name="Output 2 2 4 7" xfId="1341" xr:uid="{00000000-0005-0000-0000-000039050000}"/>
    <cellStyle name="Output 2 2 4 8" xfId="1342" xr:uid="{00000000-0005-0000-0000-00003A050000}"/>
    <cellStyle name="Output 2 2 4 9" xfId="1343" xr:uid="{00000000-0005-0000-0000-00003B050000}"/>
    <cellStyle name="Output 2 2 5" xfId="1344" xr:uid="{00000000-0005-0000-0000-00003C050000}"/>
    <cellStyle name="Output 2 2 6" xfId="1345" xr:uid="{00000000-0005-0000-0000-00003D050000}"/>
    <cellStyle name="Output 2 2 7" xfId="1346" xr:uid="{00000000-0005-0000-0000-00003E050000}"/>
    <cellStyle name="Output 2 2 8" xfId="1347" xr:uid="{00000000-0005-0000-0000-00003F050000}"/>
    <cellStyle name="Output 2 2 9" xfId="1348" xr:uid="{00000000-0005-0000-0000-000040050000}"/>
    <cellStyle name="Output 2 3" xfId="1349" xr:uid="{00000000-0005-0000-0000-000041050000}"/>
    <cellStyle name="Output 2 3 10" xfId="1350" xr:uid="{00000000-0005-0000-0000-000042050000}"/>
    <cellStyle name="Output 2 3 11" xfId="1351" xr:uid="{00000000-0005-0000-0000-000043050000}"/>
    <cellStyle name="Output 2 3 2" xfId="1352" xr:uid="{00000000-0005-0000-0000-000044050000}"/>
    <cellStyle name="Output 2 3 3" xfId="1353" xr:uid="{00000000-0005-0000-0000-000045050000}"/>
    <cellStyle name="Output 2 3 4" xfId="1354" xr:uid="{00000000-0005-0000-0000-000046050000}"/>
    <cellStyle name="Output 2 3 5" xfId="1355" xr:uid="{00000000-0005-0000-0000-000047050000}"/>
    <cellStyle name="Output 2 3 6" xfId="1356" xr:uid="{00000000-0005-0000-0000-000048050000}"/>
    <cellStyle name="Output 2 3 7" xfId="1357" xr:uid="{00000000-0005-0000-0000-000049050000}"/>
    <cellStyle name="Output 2 3 8" xfId="1358" xr:uid="{00000000-0005-0000-0000-00004A050000}"/>
    <cellStyle name="Output 2 3 9" xfId="1359" xr:uid="{00000000-0005-0000-0000-00004B050000}"/>
    <cellStyle name="Output 2 4" xfId="1360" xr:uid="{00000000-0005-0000-0000-00004C050000}"/>
    <cellStyle name="Output 2 5" xfId="1361" xr:uid="{00000000-0005-0000-0000-00004D050000}"/>
    <cellStyle name="Output 2 6" xfId="1362" xr:uid="{00000000-0005-0000-0000-00004E050000}"/>
    <cellStyle name="Output 2 7" xfId="1363" xr:uid="{00000000-0005-0000-0000-00004F050000}"/>
    <cellStyle name="Output 2 8" xfId="1364" xr:uid="{00000000-0005-0000-0000-000050050000}"/>
    <cellStyle name="Output 2 9" xfId="1365" xr:uid="{00000000-0005-0000-0000-000051050000}"/>
    <cellStyle name="Output 3" xfId="1366" xr:uid="{00000000-0005-0000-0000-000052050000}"/>
    <cellStyle name="Output 3 10" xfId="1367" xr:uid="{00000000-0005-0000-0000-000053050000}"/>
    <cellStyle name="Output 3 11" xfId="1368" xr:uid="{00000000-0005-0000-0000-000054050000}"/>
    <cellStyle name="Output 3 2" xfId="1369" xr:uid="{00000000-0005-0000-0000-000055050000}"/>
    <cellStyle name="Output 3 3" xfId="1370" xr:uid="{00000000-0005-0000-0000-000056050000}"/>
    <cellStyle name="Output 3 4" xfId="1371" xr:uid="{00000000-0005-0000-0000-000057050000}"/>
    <cellStyle name="Output 3 5" xfId="1372" xr:uid="{00000000-0005-0000-0000-000058050000}"/>
    <cellStyle name="Output 3 6" xfId="1373" xr:uid="{00000000-0005-0000-0000-000059050000}"/>
    <cellStyle name="Output 3 7" xfId="1374" xr:uid="{00000000-0005-0000-0000-00005A050000}"/>
    <cellStyle name="Output 3 8" xfId="1375" xr:uid="{00000000-0005-0000-0000-00005B050000}"/>
    <cellStyle name="Output 3 9" xfId="1376" xr:uid="{00000000-0005-0000-0000-00005C050000}"/>
    <cellStyle name="Output 4" xfId="1377" xr:uid="{00000000-0005-0000-0000-00005D050000}"/>
    <cellStyle name="Output 4 10" xfId="1378" xr:uid="{00000000-0005-0000-0000-00005E050000}"/>
    <cellStyle name="Output 4 11" xfId="1379" xr:uid="{00000000-0005-0000-0000-00005F050000}"/>
    <cellStyle name="Output 4 2" xfId="1380" xr:uid="{00000000-0005-0000-0000-000060050000}"/>
    <cellStyle name="Output 4 3" xfId="1381" xr:uid="{00000000-0005-0000-0000-000061050000}"/>
    <cellStyle name="Output 4 4" xfId="1382" xr:uid="{00000000-0005-0000-0000-000062050000}"/>
    <cellStyle name="Output 4 5" xfId="1383" xr:uid="{00000000-0005-0000-0000-000063050000}"/>
    <cellStyle name="Output 4 6" xfId="1384" xr:uid="{00000000-0005-0000-0000-000064050000}"/>
    <cellStyle name="Output 4 7" xfId="1385" xr:uid="{00000000-0005-0000-0000-000065050000}"/>
    <cellStyle name="Output 4 8" xfId="1386" xr:uid="{00000000-0005-0000-0000-000066050000}"/>
    <cellStyle name="Output 4 9" xfId="1387" xr:uid="{00000000-0005-0000-0000-000067050000}"/>
    <cellStyle name="Output 5" xfId="1388" xr:uid="{00000000-0005-0000-0000-000068050000}"/>
    <cellStyle name="Output 6" xfId="1389" xr:uid="{00000000-0005-0000-0000-000069050000}"/>
    <cellStyle name="Output 7" xfId="1390" xr:uid="{00000000-0005-0000-0000-00006A050000}"/>
    <cellStyle name="Output 8" xfId="1391" xr:uid="{00000000-0005-0000-0000-00006B050000}"/>
    <cellStyle name="Output 9" xfId="1392" xr:uid="{00000000-0005-0000-0000-00006C050000}"/>
    <cellStyle name="Percent 1" xfId="1393" xr:uid="{00000000-0005-0000-0000-00006D050000}"/>
    <cellStyle name="Percent 10" xfId="1394" xr:uid="{00000000-0005-0000-0000-00006E050000}"/>
    <cellStyle name="Percent 11" xfId="1395" xr:uid="{00000000-0005-0000-0000-00006F050000}"/>
    <cellStyle name="Percent 12" xfId="1396" xr:uid="{00000000-0005-0000-0000-000070050000}"/>
    <cellStyle name="Percent 13" xfId="1397" xr:uid="{00000000-0005-0000-0000-000071050000}"/>
    <cellStyle name="Percent 14" xfId="1398" xr:uid="{00000000-0005-0000-0000-000072050000}"/>
    <cellStyle name="Percent 15" xfId="1399" xr:uid="{00000000-0005-0000-0000-000073050000}"/>
    <cellStyle name="Percent 16" xfId="1400" xr:uid="{00000000-0005-0000-0000-000074050000}"/>
    <cellStyle name="Percent 17" xfId="1401" xr:uid="{00000000-0005-0000-0000-000075050000}"/>
    <cellStyle name="Percent 2" xfId="45" xr:uid="{00000000-0005-0000-0000-000076050000}"/>
    <cellStyle name="Percent 2 2" xfId="1402" xr:uid="{00000000-0005-0000-0000-000077050000}"/>
    <cellStyle name="Percent 3" xfId="1403" xr:uid="{00000000-0005-0000-0000-000078050000}"/>
    <cellStyle name="Percent 3 2" xfId="1404" xr:uid="{00000000-0005-0000-0000-000079050000}"/>
    <cellStyle name="Percent 4" xfId="1405" xr:uid="{00000000-0005-0000-0000-00007A050000}"/>
    <cellStyle name="Percent 4 2" xfId="1406" xr:uid="{00000000-0005-0000-0000-00007B050000}"/>
    <cellStyle name="Percent 5" xfId="1407" xr:uid="{00000000-0005-0000-0000-00007C050000}"/>
    <cellStyle name="Percent 5 2" xfId="1408" xr:uid="{00000000-0005-0000-0000-00007D050000}"/>
    <cellStyle name="Percent 6" xfId="1409" xr:uid="{00000000-0005-0000-0000-00007E050000}"/>
    <cellStyle name="Percent 6 2" xfId="1410" xr:uid="{00000000-0005-0000-0000-00007F050000}"/>
    <cellStyle name="Percent 7" xfId="1411" xr:uid="{00000000-0005-0000-0000-000080050000}"/>
    <cellStyle name="Percent 7 2" xfId="1412" xr:uid="{00000000-0005-0000-0000-000081050000}"/>
    <cellStyle name="Percent 7 3" xfId="1413" xr:uid="{00000000-0005-0000-0000-000082050000}"/>
    <cellStyle name="Percent 8" xfId="1414" xr:uid="{00000000-0005-0000-0000-000083050000}"/>
    <cellStyle name="Percent 8 2" xfId="1415" xr:uid="{00000000-0005-0000-0000-000084050000}"/>
    <cellStyle name="Percent 8 3" xfId="1416" xr:uid="{00000000-0005-0000-0000-000085050000}"/>
    <cellStyle name="Percent 9" xfId="1417" xr:uid="{00000000-0005-0000-0000-000086050000}"/>
    <cellStyle name="Title" xfId="39" builtinId="15" customBuiltin="1"/>
    <cellStyle name="Title 2" xfId="1418" xr:uid="{00000000-0005-0000-0000-000088050000}"/>
    <cellStyle name="Title 3" xfId="1419" xr:uid="{00000000-0005-0000-0000-000089050000}"/>
    <cellStyle name="Title 4" xfId="1420" xr:uid="{00000000-0005-0000-0000-00008A050000}"/>
    <cellStyle name="Total" xfId="40" builtinId="25" customBuiltin="1"/>
    <cellStyle name="Total 10" xfId="1421" xr:uid="{00000000-0005-0000-0000-00008C050000}"/>
    <cellStyle name="Total 11" xfId="1422" xr:uid="{00000000-0005-0000-0000-00008D050000}"/>
    <cellStyle name="Total 12" xfId="1423" xr:uid="{00000000-0005-0000-0000-00008E050000}"/>
    <cellStyle name="Total 2" xfId="1424" xr:uid="{00000000-0005-0000-0000-00008F050000}"/>
    <cellStyle name="Total 2 10" xfId="1425" xr:uid="{00000000-0005-0000-0000-000090050000}"/>
    <cellStyle name="Total 2 11" xfId="1426" xr:uid="{00000000-0005-0000-0000-000091050000}"/>
    <cellStyle name="Total 2 12" xfId="1427" xr:uid="{00000000-0005-0000-0000-000092050000}"/>
    <cellStyle name="Total 2 2" xfId="1428" xr:uid="{00000000-0005-0000-0000-000093050000}"/>
    <cellStyle name="Total 2 2 10" xfId="1429" xr:uid="{00000000-0005-0000-0000-000094050000}"/>
    <cellStyle name="Total 2 2 11" xfId="1430" xr:uid="{00000000-0005-0000-0000-000095050000}"/>
    <cellStyle name="Total 2 2 2" xfId="1431" xr:uid="{00000000-0005-0000-0000-000096050000}"/>
    <cellStyle name="Total 2 2 2 10" xfId="1432" xr:uid="{00000000-0005-0000-0000-000097050000}"/>
    <cellStyle name="Total 2 2 2 11" xfId="1433" xr:uid="{00000000-0005-0000-0000-000098050000}"/>
    <cellStyle name="Total 2 2 2 2" xfId="1434" xr:uid="{00000000-0005-0000-0000-000099050000}"/>
    <cellStyle name="Total 2 2 2 3" xfId="1435" xr:uid="{00000000-0005-0000-0000-00009A050000}"/>
    <cellStyle name="Total 2 2 2 4" xfId="1436" xr:uid="{00000000-0005-0000-0000-00009B050000}"/>
    <cellStyle name="Total 2 2 2 5" xfId="1437" xr:uid="{00000000-0005-0000-0000-00009C050000}"/>
    <cellStyle name="Total 2 2 2 6" xfId="1438" xr:uid="{00000000-0005-0000-0000-00009D050000}"/>
    <cellStyle name="Total 2 2 2 7" xfId="1439" xr:uid="{00000000-0005-0000-0000-00009E050000}"/>
    <cellStyle name="Total 2 2 2 8" xfId="1440" xr:uid="{00000000-0005-0000-0000-00009F050000}"/>
    <cellStyle name="Total 2 2 2 9" xfId="1441" xr:uid="{00000000-0005-0000-0000-0000A0050000}"/>
    <cellStyle name="Total 2 2 3" xfId="1442" xr:uid="{00000000-0005-0000-0000-0000A1050000}"/>
    <cellStyle name="Total 2 2 3 10" xfId="1443" xr:uid="{00000000-0005-0000-0000-0000A2050000}"/>
    <cellStyle name="Total 2 2 3 11" xfId="1444" xr:uid="{00000000-0005-0000-0000-0000A3050000}"/>
    <cellStyle name="Total 2 2 3 2" xfId="1445" xr:uid="{00000000-0005-0000-0000-0000A4050000}"/>
    <cellStyle name="Total 2 2 3 3" xfId="1446" xr:uid="{00000000-0005-0000-0000-0000A5050000}"/>
    <cellStyle name="Total 2 2 3 4" xfId="1447" xr:uid="{00000000-0005-0000-0000-0000A6050000}"/>
    <cellStyle name="Total 2 2 3 5" xfId="1448" xr:uid="{00000000-0005-0000-0000-0000A7050000}"/>
    <cellStyle name="Total 2 2 3 6" xfId="1449" xr:uid="{00000000-0005-0000-0000-0000A8050000}"/>
    <cellStyle name="Total 2 2 3 7" xfId="1450" xr:uid="{00000000-0005-0000-0000-0000A9050000}"/>
    <cellStyle name="Total 2 2 3 8" xfId="1451" xr:uid="{00000000-0005-0000-0000-0000AA050000}"/>
    <cellStyle name="Total 2 2 3 9" xfId="1452" xr:uid="{00000000-0005-0000-0000-0000AB050000}"/>
    <cellStyle name="Total 2 2 4" xfId="1453" xr:uid="{00000000-0005-0000-0000-0000AC050000}"/>
    <cellStyle name="Total 2 2 4 10" xfId="1454" xr:uid="{00000000-0005-0000-0000-0000AD050000}"/>
    <cellStyle name="Total 2 2 4 2" xfId="1455" xr:uid="{00000000-0005-0000-0000-0000AE050000}"/>
    <cellStyle name="Total 2 2 4 3" xfId="1456" xr:uid="{00000000-0005-0000-0000-0000AF050000}"/>
    <cellStyle name="Total 2 2 4 4" xfId="1457" xr:uid="{00000000-0005-0000-0000-0000B0050000}"/>
    <cellStyle name="Total 2 2 4 5" xfId="1458" xr:uid="{00000000-0005-0000-0000-0000B1050000}"/>
    <cellStyle name="Total 2 2 4 6" xfId="1459" xr:uid="{00000000-0005-0000-0000-0000B2050000}"/>
    <cellStyle name="Total 2 2 4 7" xfId="1460" xr:uid="{00000000-0005-0000-0000-0000B3050000}"/>
    <cellStyle name="Total 2 2 4 8" xfId="1461" xr:uid="{00000000-0005-0000-0000-0000B4050000}"/>
    <cellStyle name="Total 2 2 4 9" xfId="1462" xr:uid="{00000000-0005-0000-0000-0000B5050000}"/>
    <cellStyle name="Total 2 2 5" xfId="1463" xr:uid="{00000000-0005-0000-0000-0000B6050000}"/>
    <cellStyle name="Total 2 2 6" xfId="1464" xr:uid="{00000000-0005-0000-0000-0000B7050000}"/>
    <cellStyle name="Total 2 2 7" xfId="1465" xr:uid="{00000000-0005-0000-0000-0000B8050000}"/>
    <cellStyle name="Total 2 2 8" xfId="1466" xr:uid="{00000000-0005-0000-0000-0000B9050000}"/>
    <cellStyle name="Total 2 2 9" xfId="1467" xr:uid="{00000000-0005-0000-0000-0000BA050000}"/>
    <cellStyle name="Total 2 3" xfId="1468" xr:uid="{00000000-0005-0000-0000-0000BB050000}"/>
    <cellStyle name="Total 2 3 10" xfId="1469" xr:uid="{00000000-0005-0000-0000-0000BC050000}"/>
    <cellStyle name="Total 2 3 11" xfId="1470" xr:uid="{00000000-0005-0000-0000-0000BD050000}"/>
    <cellStyle name="Total 2 3 2" xfId="1471" xr:uid="{00000000-0005-0000-0000-0000BE050000}"/>
    <cellStyle name="Total 2 3 3" xfId="1472" xr:uid="{00000000-0005-0000-0000-0000BF050000}"/>
    <cellStyle name="Total 2 3 4" xfId="1473" xr:uid="{00000000-0005-0000-0000-0000C0050000}"/>
    <cellStyle name="Total 2 3 5" xfId="1474" xr:uid="{00000000-0005-0000-0000-0000C1050000}"/>
    <cellStyle name="Total 2 3 6" xfId="1475" xr:uid="{00000000-0005-0000-0000-0000C2050000}"/>
    <cellStyle name="Total 2 3 7" xfId="1476" xr:uid="{00000000-0005-0000-0000-0000C3050000}"/>
    <cellStyle name="Total 2 3 8" xfId="1477" xr:uid="{00000000-0005-0000-0000-0000C4050000}"/>
    <cellStyle name="Total 2 3 9" xfId="1478" xr:uid="{00000000-0005-0000-0000-0000C5050000}"/>
    <cellStyle name="Total 2 4" xfId="1479" xr:uid="{00000000-0005-0000-0000-0000C6050000}"/>
    <cellStyle name="Total 2 5" xfId="1480" xr:uid="{00000000-0005-0000-0000-0000C7050000}"/>
    <cellStyle name="Total 2 6" xfId="1481" xr:uid="{00000000-0005-0000-0000-0000C8050000}"/>
    <cellStyle name="Total 2 7" xfId="1482" xr:uid="{00000000-0005-0000-0000-0000C9050000}"/>
    <cellStyle name="Total 2 8" xfId="1483" xr:uid="{00000000-0005-0000-0000-0000CA050000}"/>
    <cellStyle name="Total 2 9" xfId="1484" xr:uid="{00000000-0005-0000-0000-0000CB050000}"/>
    <cellStyle name="Total 3" xfId="1485" xr:uid="{00000000-0005-0000-0000-0000CC050000}"/>
    <cellStyle name="Total 3 10" xfId="1486" xr:uid="{00000000-0005-0000-0000-0000CD050000}"/>
    <cellStyle name="Total 3 11" xfId="1487" xr:uid="{00000000-0005-0000-0000-0000CE050000}"/>
    <cellStyle name="Total 3 2" xfId="1488" xr:uid="{00000000-0005-0000-0000-0000CF050000}"/>
    <cellStyle name="Total 3 3" xfId="1489" xr:uid="{00000000-0005-0000-0000-0000D0050000}"/>
    <cellStyle name="Total 3 4" xfId="1490" xr:uid="{00000000-0005-0000-0000-0000D1050000}"/>
    <cellStyle name="Total 3 5" xfId="1491" xr:uid="{00000000-0005-0000-0000-0000D2050000}"/>
    <cellStyle name="Total 3 6" xfId="1492" xr:uid="{00000000-0005-0000-0000-0000D3050000}"/>
    <cellStyle name="Total 3 7" xfId="1493" xr:uid="{00000000-0005-0000-0000-0000D4050000}"/>
    <cellStyle name="Total 3 8" xfId="1494" xr:uid="{00000000-0005-0000-0000-0000D5050000}"/>
    <cellStyle name="Total 3 9" xfId="1495" xr:uid="{00000000-0005-0000-0000-0000D6050000}"/>
    <cellStyle name="Total 4" xfId="1496" xr:uid="{00000000-0005-0000-0000-0000D7050000}"/>
    <cellStyle name="Total 4 10" xfId="1497" xr:uid="{00000000-0005-0000-0000-0000D8050000}"/>
    <cellStyle name="Total 4 11" xfId="1498" xr:uid="{00000000-0005-0000-0000-0000D9050000}"/>
    <cellStyle name="Total 4 2" xfId="1499" xr:uid="{00000000-0005-0000-0000-0000DA050000}"/>
    <cellStyle name="Total 4 3" xfId="1500" xr:uid="{00000000-0005-0000-0000-0000DB050000}"/>
    <cellStyle name="Total 4 4" xfId="1501" xr:uid="{00000000-0005-0000-0000-0000DC050000}"/>
    <cellStyle name="Total 4 5" xfId="1502" xr:uid="{00000000-0005-0000-0000-0000DD050000}"/>
    <cellStyle name="Total 4 6" xfId="1503" xr:uid="{00000000-0005-0000-0000-0000DE050000}"/>
    <cellStyle name="Total 4 7" xfId="1504" xr:uid="{00000000-0005-0000-0000-0000DF050000}"/>
    <cellStyle name="Total 4 8" xfId="1505" xr:uid="{00000000-0005-0000-0000-0000E0050000}"/>
    <cellStyle name="Total 4 9" xfId="1506" xr:uid="{00000000-0005-0000-0000-0000E1050000}"/>
    <cellStyle name="Total 5" xfId="1507" xr:uid="{00000000-0005-0000-0000-0000E2050000}"/>
    <cellStyle name="Total 6" xfId="1508" xr:uid="{00000000-0005-0000-0000-0000E3050000}"/>
    <cellStyle name="Total 7" xfId="1509" xr:uid="{00000000-0005-0000-0000-0000E4050000}"/>
    <cellStyle name="Total 8" xfId="1510" xr:uid="{00000000-0005-0000-0000-0000E5050000}"/>
    <cellStyle name="Total 9" xfId="1511" xr:uid="{00000000-0005-0000-0000-0000E6050000}"/>
    <cellStyle name="Warning Text" xfId="41" builtinId="11" customBuiltin="1"/>
    <cellStyle name="Warning Text 2" xfId="1512" xr:uid="{00000000-0005-0000-0000-0000E8050000}"/>
    <cellStyle name="Warning Text 3" xfId="1513" xr:uid="{00000000-0005-0000-0000-0000E9050000}"/>
    <cellStyle name="Warning Text 4" xfId="1514" xr:uid="{00000000-0005-0000-0000-0000EA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143933</xdr:rowOff>
    </xdr:from>
    <xdr:to>
      <xdr:col>10</xdr:col>
      <xdr:colOff>931333</xdr:colOff>
      <xdr:row>29</xdr:row>
      <xdr:rowOff>148167</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0" y="3972983"/>
          <a:ext cx="9618133" cy="97578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lnSpc>
              <a:spcPts val="1000"/>
            </a:lnSpc>
            <a:defRPr sz="1000"/>
          </a:pPr>
          <a:r>
            <a:rPr lang="en-US" sz="1000" b="1" i="0" u="none" strike="noStrike" baseline="0">
              <a:solidFill>
                <a:srgbClr val="000000"/>
              </a:solidFill>
              <a:latin typeface="ARIAL"/>
              <a:cs typeface="ARIAL"/>
            </a:rPr>
            <a:t>Describe the nature of the expenses that are being funded by the decap: </a:t>
          </a:r>
        </a:p>
        <a:p>
          <a:pPr algn="l" rtl="0">
            <a:lnSpc>
              <a:spcPts val="1100"/>
            </a:lnSpc>
            <a:defRPr sz="1000"/>
          </a:pPr>
          <a:r>
            <a:rPr lang="en-US" sz="1100" b="0" i="0" u="none" strike="noStrike" baseline="0">
              <a:solidFill>
                <a:srgbClr val="FF0000"/>
              </a:solidFill>
              <a:latin typeface="Arial"/>
              <a:cs typeface="Arial"/>
            </a:rPr>
            <a:t>Please describe the nature of the expenses that the decap will cover (i.e. salary, general operating costs, financial aid)., including the name and title of individuals whose salaries are being funded by the decap.</a:t>
          </a:r>
          <a:endParaRPr lang="en-US" sz="1100" b="0" i="0" u="none" strike="noStrike" baseline="0">
            <a:solidFill>
              <a:srgbClr val="0000FF"/>
            </a:solidFill>
            <a:latin typeface="Arial"/>
            <a:cs typeface="Arial"/>
          </a:endParaRPr>
        </a:p>
        <a:p>
          <a:pPr algn="l" rtl="0">
            <a:lnSpc>
              <a:spcPts val="1100"/>
            </a:lnSpc>
            <a:defRPr sz="1000"/>
          </a:pPr>
          <a:endParaRPr lang="en-US" sz="1100" b="0" i="0" u="none" strike="noStrike" baseline="0">
            <a:solidFill>
              <a:srgbClr val="0000FF"/>
            </a:solidFill>
            <a:latin typeface="Arial"/>
            <a:cs typeface="Arial"/>
          </a:endParaRPr>
        </a:p>
        <a:p>
          <a:pPr algn="l" rtl="0">
            <a:lnSpc>
              <a:spcPts val="1000"/>
            </a:lnSpc>
            <a:defRPr sz="1000"/>
          </a:pPr>
          <a:endParaRPr lang="en-US" sz="1100" b="0" i="0" u="none" strike="noStrike" baseline="0">
            <a:solidFill>
              <a:srgbClr val="0000FF"/>
            </a:solidFill>
            <a:latin typeface="Arial"/>
            <a:cs typeface="Arial"/>
          </a:endParaRPr>
        </a:p>
        <a:p>
          <a:pPr algn="l" rtl="0">
            <a:lnSpc>
              <a:spcPts val="1100"/>
            </a:lnSpc>
            <a:defRPr sz="1000"/>
          </a:pPr>
          <a:endParaRPr lang="en-US" sz="1100" b="0" i="0" u="none" strike="noStrike" baseline="0">
            <a:solidFill>
              <a:srgbClr val="0000FF"/>
            </a:solidFill>
            <a:latin typeface="Arial"/>
            <a:cs typeface="Arial"/>
          </a:endParaRPr>
        </a:p>
        <a:p>
          <a:pPr algn="l" rtl="0">
            <a:lnSpc>
              <a:spcPts val="1000"/>
            </a:lnSpc>
            <a:defRPr sz="1000"/>
          </a:pPr>
          <a:endParaRPr lang="en-US" sz="1100" b="0" i="0" u="none" strike="noStrike" baseline="0">
            <a:solidFill>
              <a:srgbClr val="0000FF"/>
            </a:solidFill>
            <a:latin typeface="Arial"/>
            <a:cs typeface="Arial"/>
          </a:endParaRPr>
        </a:p>
        <a:p>
          <a:pPr algn="l" rtl="0">
            <a:lnSpc>
              <a:spcPts val="1000"/>
            </a:lnSpc>
            <a:defRPr sz="1000"/>
          </a:pPr>
          <a:endParaRPr lang="en-US" sz="1100" b="0" i="0" u="none" strike="noStrike" baseline="0">
            <a:solidFill>
              <a:srgbClr val="0000FF"/>
            </a:solidFill>
            <a:latin typeface="Arial"/>
            <a:cs typeface="Arial"/>
          </a:endParaRPr>
        </a:p>
      </xdr:txBody>
    </xdr:sp>
    <xdr:clientData/>
  </xdr:twoCellAnchor>
  <xdr:twoCellAnchor>
    <xdr:from>
      <xdr:col>0</xdr:col>
      <xdr:colOff>0</xdr:colOff>
      <xdr:row>37</xdr:row>
      <xdr:rowOff>148167</xdr:rowOff>
    </xdr:from>
    <xdr:to>
      <xdr:col>10</xdr:col>
      <xdr:colOff>931332</xdr:colOff>
      <xdr:row>44</xdr:row>
      <xdr:rowOff>21167</xdr:rowOff>
    </xdr:to>
    <xdr:sp macro="" textlink="">
      <xdr:nvSpPr>
        <xdr:cNvPr id="3" name="Text Box 3">
          <a:extLst>
            <a:ext uri="{FF2B5EF4-FFF2-40B4-BE49-F238E27FC236}">
              <a16:creationId xmlns:a16="http://schemas.microsoft.com/office/drawing/2014/main" id="{00000000-0008-0000-0000-000003000000}"/>
            </a:ext>
          </a:extLst>
        </xdr:cNvPr>
        <xdr:cNvSpPr txBox="1">
          <a:spLocks noChangeArrowheads="1"/>
        </xdr:cNvSpPr>
      </xdr:nvSpPr>
      <xdr:spPr bwMode="auto">
        <a:xfrm>
          <a:off x="0" y="6263217"/>
          <a:ext cx="9618132" cy="10064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1">
            <a:defRPr sz="1000"/>
          </a:pPr>
          <a:r>
            <a:rPr lang="en-US" sz="1100" b="1" i="0" strike="noStrike">
              <a:solidFill>
                <a:srgbClr val="000000"/>
              </a:solidFill>
              <a:latin typeface="Arial"/>
              <a:cs typeface="Arial"/>
            </a:rPr>
            <a:t>Describe the rationale or need for the decap, including</a:t>
          </a:r>
          <a:r>
            <a:rPr lang="en-US" sz="1100" b="1" i="0" strike="noStrike" baseline="0">
              <a:solidFill>
                <a:srgbClr val="000000"/>
              </a:solidFill>
              <a:latin typeface="Arial"/>
              <a:cs typeface="Arial"/>
            </a:rPr>
            <a:t> your consideration vs. other alternatives</a:t>
          </a:r>
          <a:r>
            <a:rPr lang="en-US" sz="1100" b="1" i="0" strike="noStrike">
              <a:solidFill>
                <a:srgbClr val="000000"/>
              </a:solidFill>
              <a:latin typeface="Arial"/>
              <a:cs typeface="Arial"/>
            </a:rPr>
            <a:t>:</a:t>
          </a:r>
        </a:p>
        <a:p>
          <a:pPr algn="l" rtl="1">
            <a:defRPr sz="1000"/>
          </a:pPr>
          <a:r>
            <a:rPr lang="en-US" sz="1100" b="0" i="0" strike="noStrike">
              <a:solidFill>
                <a:srgbClr val="FF0000"/>
              </a:solidFill>
              <a:latin typeface="Arial"/>
              <a:cs typeface="Arial"/>
            </a:rPr>
            <a:t>Please describe the rationale or need to decap the fund.   Note if the decap is required by the terms.  In order to comply with new state laws, describe your consideration of alternatives that might be appropriate in the circumstances (for example, funding from other school/department sources; deferring spending; additional fund-raising; other cost cutting) and the impact such alternatives would have on the school’s operations, programs, financial position.</a:t>
          </a:r>
        </a:p>
      </xdr:txBody>
    </xdr:sp>
    <xdr:clientData/>
  </xdr:twoCellAnchor>
  <xdr:twoCellAnchor>
    <xdr:from>
      <xdr:col>0</xdr:col>
      <xdr:colOff>0</xdr:colOff>
      <xdr:row>30</xdr:row>
      <xdr:rowOff>148167</xdr:rowOff>
    </xdr:from>
    <xdr:to>
      <xdr:col>10</xdr:col>
      <xdr:colOff>931333</xdr:colOff>
      <xdr:row>36</xdr:row>
      <xdr:rowOff>148167</xdr:rowOff>
    </xdr:to>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0" y="5110692"/>
          <a:ext cx="9618133" cy="990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Describe  the way in </a:t>
          </a:r>
          <a:r>
            <a:rPr lang="en-US" sz="1100" b="1" i="0" u="none" strike="noStrike" baseline="0">
              <a:solidFill>
                <a:srgbClr val="000000"/>
              </a:solidFill>
              <a:latin typeface="Arial"/>
              <a:cs typeface="Arial"/>
            </a:rPr>
            <a:t>which the expenses above are in compliance with the terms of the endowment:</a:t>
          </a:r>
        </a:p>
        <a:p>
          <a:pPr algn="l" rtl="0">
            <a:defRPr sz="1000"/>
          </a:pPr>
          <a:r>
            <a:rPr lang="en-US" sz="1100" b="0" i="0" u="none" strike="noStrike" baseline="0">
              <a:solidFill>
                <a:srgbClr val="FF0000"/>
              </a:solidFill>
              <a:latin typeface="Arial"/>
              <a:cs typeface="Arial"/>
            </a:rPr>
            <a:t>Please document specifically how the expenses that the decap is funding are in accordance with the terms.  Description should be complete and detailed so that a third party would easily understand how the expenses meet the terms.</a:t>
          </a:r>
          <a:endParaRPr lang="en-US" sz="1100" b="0" i="0" u="none" strike="noStrike" baseline="0">
            <a:solidFill>
              <a:srgbClr val="0000FF"/>
            </a:solidFill>
            <a:latin typeface="Arial"/>
            <a:cs typeface="Arial"/>
          </a:endParaRPr>
        </a:p>
        <a:p>
          <a:pPr algn="l" rtl="0">
            <a:defRPr sz="1000"/>
          </a:pPr>
          <a:endParaRPr lang="en-US" sz="1100" b="0" i="0" u="none" strike="noStrike" baseline="0">
            <a:solidFill>
              <a:srgbClr val="0000FF"/>
            </a:solidFill>
            <a:latin typeface="Arial"/>
            <a:cs typeface="Arial"/>
          </a:endParaRPr>
        </a:p>
        <a:p>
          <a:pPr algn="l" rtl="0">
            <a:defRPr sz="1000"/>
          </a:pPr>
          <a:endParaRPr lang="en-US" sz="1100" b="0" i="0" u="none" strike="noStrike" baseline="0">
            <a:solidFill>
              <a:srgbClr val="0000FF"/>
            </a:solidFill>
            <a:latin typeface="Arial"/>
            <a:cs typeface="Arial"/>
          </a:endParaRPr>
        </a:p>
        <a:p>
          <a:pPr algn="l" rtl="0">
            <a:defRPr sz="1000"/>
          </a:pPr>
          <a:endParaRPr lang="en-US" sz="1100" b="0" i="0" u="none" strike="noStrike" baseline="0">
            <a:solidFill>
              <a:srgbClr val="0000FF"/>
            </a:solidFill>
            <a:latin typeface="Arial"/>
            <a:cs typeface="Arial"/>
          </a:endParaRPr>
        </a:p>
        <a:p>
          <a:pPr algn="l" rtl="0">
            <a:defRPr sz="1000"/>
          </a:pPr>
          <a:endParaRPr lang="en-US" sz="1100" b="0" i="0" u="none" strike="noStrike" baseline="0">
            <a:solidFill>
              <a:srgbClr val="0000FF"/>
            </a:solidFill>
            <a:latin typeface="Arial"/>
            <a:cs typeface="Arial"/>
          </a:endParaRPr>
        </a:p>
      </xdr:txBody>
    </xdr:sp>
    <xdr:clientData/>
  </xdr:twoCellAnchor>
  <xdr:twoCellAnchor>
    <xdr:from>
      <xdr:col>0</xdr:col>
      <xdr:colOff>0</xdr:colOff>
      <xdr:row>16</xdr:row>
      <xdr:rowOff>158749</xdr:rowOff>
    </xdr:from>
    <xdr:to>
      <xdr:col>10</xdr:col>
      <xdr:colOff>931333</xdr:colOff>
      <xdr:row>22</xdr:row>
      <xdr:rowOff>148167</xdr:rowOff>
    </xdr:to>
    <xdr:sp macro="" textlink="">
      <xdr:nvSpPr>
        <xdr:cNvPr id="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0" y="2854324"/>
          <a:ext cx="9618133" cy="960968"/>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Describe the purpose of the endowment fund: </a:t>
          </a:r>
        </a:p>
        <a:p>
          <a:pPr algn="l" rtl="0">
            <a:defRPr sz="1000"/>
          </a:pPr>
          <a:r>
            <a:rPr lang="en-US" sz="1100" b="0" i="0" u="none" strike="noStrike" baseline="0">
              <a:solidFill>
                <a:srgbClr val="FF0000"/>
              </a:solidFill>
              <a:latin typeface="Arial"/>
              <a:cs typeface="Arial"/>
            </a:rPr>
            <a:t>Please describe the purpose(s) for which the endowment fund may be expended.  </a:t>
          </a:r>
          <a:endParaRPr lang="en-US" sz="1100" b="0" i="0" u="none" strike="noStrike" baseline="0">
            <a:solidFill>
              <a:srgbClr val="0000FF"/>
            </a:solidFill>
            <a:latin typeface="Arial"/>
            <a:cs typeface="Arial"/>
          </a:endParaRPr>
        </a:p>
        <a:p>
          <a:pPr algn="l" rtl="0">
            <a:defRPr sz="1000"/>
          </a:pPr>
          <a:endParaRPr lang="en-US" sz="1100" b="0" i="0" u="none" strike="noStrike" baseline="0">
            <a:solidFill>
              <a:srgbClr val="0000FF"/>
            </a:solidFill>
            <a:latin typeface="Arial"/>
            <a:cs typeface="Arial"/>
          </a:endParaRPr>
        </a:p>
        <a:p>
          <a:pPr algn="l" rtl="0">
            <a:defRPr sz="1000"/>
          </a:pPr>
          <a:endParaRPr lang="en-US" sz="1100" b="0" i="0" u="none" strike="noStrike" baseline="0">
            <a:solidFill>
              <a:srgbClr val="0000FF"/>
            </a:solidFill>
            <a:latin typeface="Arial"/>
            <a:cs typeface="Arial"/>
          </a:endParaRPr>
        </a:p>
        <a:p>
          <a:pPr algn="l" rtl="0">
            <a:defRPr sz="1000"/>
          </a:pPr>
          <a:endParaRPr lang="en-US" sz="1100" b="0" i="0" u="none" strike="noStrike" baseline="0">
            <a:solidFill>
              <a:srgbClr val="0000FF"/>
            </a:solidFill>
            <a:latin typeface="Arial"/>
            <a:cs typeface="Arial"/>
          </a:endParaRPr>
        </a:p>
        <a:p>
          <a:pPr algn="l" rtl="0">
            <a:defRPr sz="1000"/>
          </a:pPr>
          <a:endParaRPr lang="en-US" sz="1100" b="0" i="0" u="none" strike="noStrike" baseline="0">
            <a:solidFill>
              <a:srgbClr val="0000FF"/>
            </a:solidFill>
            <a:latin typeface="Arial"/>
            <a:cs typeface="Arial"/>
          </a:endParaRPr>
        </a:p>
        <a:p>
          <a:pPr algn="l" rtl="0">
            <a:defRPr sz="1000"/>
          </a:pPr>
          <a:endParaRPr lang="en-US" sz="1100" b="0" i="0" u="none" strike="noStrike" baseline="0">
            <a:solidFill>
              <a:srgbClr val="0000FF"/>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5"/>
  <sheetViews>
    <sheetView tabSelected="1" zoomScale="90" zoomScaleNormal="90" zoomScaleSheetLayoutView="100" workbookViewId="0">
      <selection activeCell="B2" sqref="B2"/>
    </sheetView>
  </sheetViews>
  <sheetFormatPr defaultRowHeight="12.5" outlineLevelRow="1"/>
  <cols>
    <col min="1" max="1" width="18.1796875" style="42" customWidth="1"/>
    <col min="2" max="2" width="14.7265625" style="42" bestFit="1" customWidth="1"/>
    <col min="3" max="3" width="15.81640625" style="42" customWidth="1"/>
    <col min="4" max="4" width="2.1796875" style="42" customWidth="1"/>
    <col min="5" max="5" width="13.7265625" style="42" customWidth="1"/>
    <col min="6" max="6" width="2" style="42" customWidth="1"/>
    <col min="7" max="7" width="18.7265625" style="42" customWidth="1"/>
    <col min="8" max="8" width="16.1796875" style="42" customWidth="1"/>
    <col min="9" max="9" width="14.7265625" style="42" bestFit="1" customWidth="1"/>
    <col min="10" max="11" width="14.1796875" style="42" customWidth="1"/>
    <col min="12" max="14" width="9.1796875" style="42"/>
    <col min="15" max="15" width="12.453125" style="42" customWidth="1"/>
    <col min="16" max="16" width="11.26953125" style="42" bestFit="1" customWidth="1"/>
    <col min="17" max="18" width="14.26953125" style="42" bestFit="1" customWidth="1"/>
    <col min="19" max="19" width="14.26953125" style="42" customWidth="1"/>
    <col min="20" max="20" width="16.1796875" style="42" bestFit="1" customWidth="1"/>
    <col min="21" max="21" width="9.1796875" style="42"/>
    <col min="22" max="23" width="13.54296875" style="42" bestFit="1" customWidth="1"/>
    <col min="24" max="256" width="9.1796875" style="42"/>
    <col min="257" max="257" width="18.1796875" style="42" customWidth="1"/>
    <col min="258" max="258" width="14.7265625" style="42" bestFit="1" customWidth="1"/>
    <col min="259" max="259" width="15.81640625" style="42" customWidth="1"/>
    <col min="260" max="260" width="2.1796875" style="42" customWidth="1"/>
    <col min="261" max="261" width="13.7265625" style="42" customWidth="1"/>
    <col min="262" max="262" width="2" style="42" customWidth="1"/>
    <col min="263" max="263" width="18.7265625" style="42" customWidth="1"/>
    <col min="264" max="264" width="16.1796875" style="42" customWidth="1"/>
    <col min="265" max="265" width="14.7265625" style="42" bestFit="1" customWidth="1"/>
    <col min="266" max="267" width="14.1796875" style="42" customWidth="1"/>
    <col min="268" max="270" width="9.1796875" style="42"/>
    <col min="271" max="271" width="12.453125" style="42" customWidth="1"/>
    <col min="272" max="272" width="11.26953125" style="42" bestFit="1" customWidth="1"/>
    <col min="273" max="274" width="14.26953125" style="42" bestFit="1" customWidth="1"/>
    <col min="275" max="275" width="14.26953125" style="42" customWidth="1"/>
    <col min="276" max="276" width="16.1796875" style="42" bestFit="1" customWidth="1"/>
    <col min="277" max="277" width="9.1796875" style="42"/>
    <col min="278" max="279" width="13.54296875" style="42" bestFit="1" customWidth="1"/>
    <col min="280" max="512" width="9.1796875" style="42"/>
    <col min="513" max="513" width="18.1796875" style="42" customWidth="1"/>
    <col min="514" max="514" width="14.7265625" style="42" bestFit="1" customWidth="1"/>
    <col min="515" max="515" width="15.81640625" style="42" customWidth="1"/>
    <col min="516" max="516" width="2.1796875" style="42" customWidth="1"/>
    <col min="517" max="517" width="13.7265625" style="42" customWidth="1"/>
    <col min="518" max="518" width="2" style="42" customWidth="1"/>
    <col min="519" max="519" width="18.7265625" style="42" customWidth="1"/>
    <col min="520" max="520" width="16.1796875" style="42" customWidth="1"/>
    <col min="521" max="521" width="14.7265625" style="42" bestFit="1" customWidth="1"/>
    <col min="522" max="523" width="14.1796875" style="42" customWidth="1"/>
    <col min="524" max="526" width="9.1796875" style="42"/>
    <col min="527" max="527" width="12.453125" style="42" customWidth="1"/>
    <col min="528" max="528" width="11.26953125" style="42" bestFit="1" customWidth="1"/>
    <col min="529" max="530" width="14.26953125" style="42" bestFit="1" customWidth="1"/>
    <col min="531" max="531" width="14.26953125" style="42" customWidth="1"/>
    <col min="532" max="532" width="16.1796875" style="42" bestFit="1" customWidth="1"/>
    <col min="533" max="533" width="9.1796875" style="42"/>
    <col min="534" max="535" width="13.54296875" style="42" bestFit="1" customWidth="1"/>
    <col min="536" max="768" width="9.1796875" style="42"/>
    <col min="769" max="769" width="18.1796875" style="42" customWidth="1"/>
    <col min="770" max="770" width="14.7265625" style="42" bestFit="1" customWidth="1"/>
    <col min="771" max="771" width="15.81640625" style="42" customWidth="1"/>
    <col min="772" max="772" width="2.1796875" style="42" customWidth="1"/>
    <col min="773" max="773" width="13.7265625" style="42" customWidth="1"/>
    <col min="774" max="774" width="2" style="42" customWidth="1"/>
    <col min="775" max="775" width="18.7265625" style="42" customWidth="1"/>
    <col min="776" max="776" width="16.1796875" style="42" customWidth="1"/>
    <col min="777" max="777" width="14.7265625" style="42" bestFit="1" customWidth="1"/>
    <col min="778" max="779" width="14.1796875" style="42" customWidth="1"/>
    <col min="780" max="782" width="9.1796875" style="42"/>
    <col min="783" max="783" width="12.453125" style="42" customWidth="1"/>
    <col min="784" max="784" width="11.26953125" style="42" bestFit="1" customWidth="1"/>
    <col min="785" max="786" width="14.26953125" style="42" bestFit="1" customWidth="1"/>
    <col min="787" max="787" width="14.26953125" style="42" customWidth="1"/>
    <col min="788" max="788" width="16.1796875" style="42" bestFit="1" customWidth="1"/>
    <col min="789" max="789" width="9.1796875" style="42"/>
    <col min="790" max="791" width="13.54296875" style="42" bestFit="1" customWidth="1"/>
    <col min="792" max="1024" width="9.1796875" style="42"/>
    <col min="1025" max="1025" width="18.1796875" style="42" customWidth="1"/>
    <col min="1026" max="1026" width="14.7265625" style="42" bestFit="1" customWidth="1"/>
    <col min="1027" max="1027" width="15.81640625" style="42" customWidth="1"/>
    <col min="1028" max="1028" width="2.1796875" style="42" customWidth="1"/>
    <col min="1029" max="1029" width="13.7265625" style="42" customWidth="1"/>
    <col min="1030" max="1030" width="2" style="42" customWidth="1"/>
    <col min="1031" max="1031" width="18.7265625" style="42" customWidth="1"/>
    <col min="1032" max="1032" width="16.1796875" style="42" customWidth="1"/>
    <col min="1033" max="1033" width="14.7265625" style="42" bestFit="1" customWidth="1"/>
    <col min="1034" max="1035" width="14.1796875" style="42" customWidth="1"/>
    <col min="1036" max="1038" width="9.1796875" style="42"/>
    <col min="1039" max="1039" width="12.453125" style="42" customWidth="1"/>
    <col min="1040" max="1040" width="11.26953125" style="42" bestFit="1" customWidth="1"/>
    <col min="1041" max="1042" width="14.26953125" style="42" bestFit="1" customWidth="1"/>
    <col min="1043" max="1043" width="14.26953125" style="42" customWidth="1"/>
    <col min="1044" max="1044" width="16.1796875" style="42" bestFit="1" customWidth="1"/>
    <col min="1045" max="1045" width="9.1796875" style="42"/>
    <col min="1046" max="1047" width="13.54296875" style="42" bestFit="1" customWidth="1"/>
    <col min="1048" max="1280" width="9.1796875" style="42"/>
    <col min="1281" max="1281" width="18.1796875" style="42" customWidth="1"/>
    <col min="1282" max="1282" width="14.7265625" style="42" bestFit="1" customWidth="1"/>
    <col min="1283" max="1283" width="15.81640625" style="42" customWidth="1"/>
    <col min="1284" max="1284" width="2.1796875" style="42" customWidth="1"/>
    <col min="1285" max="1285" width="13.7265625" style="42" customWidth="1"/>
    <col min="1286" max="1286" width="2" style="42" customWidth="1"/>
    <col min="1287" max="1287" width="18.7265625" style="42" customWidth="1"/>
    <col min="1288" max="1288" width="16.1796875" style="42" customWidth="1"/>
    <col min="1289" max="1289" width="14.7265625" style="42" bestFit="1" customWidth="1"/>
    <col min="1290" max="1291" width="14.1796875" style="42" customWidth="1"/>
    <col min="1292" max="1294" width="9.1796875" style="42"/>
    <col min="1295" max="1295" width="12.453125" style="42" customWidth="1"/>
    <col min="1296" max="1296" width="11.26953125" style="42" bestFit="1" customWidth="1"/>
    <col min="1297" max="1298" width="14.26953125" style="42" bestFit="1" customWidth="1"/>
    <col min="1299" max="1299" width="14.26953125" style="42" customWidth="1"/>
    <col min="1300" max="1300" width="16.1796875" style="42" bestFit="1" customWidth="1"/>
    <col min="1301" max="1301" width="9.1796875" style="42"/>
    <col min="1302" max="1303" width="13.54296875" style="42" bestFit="1" customWidth="1"/>
    <col min="1304" max="1536" width="9.1796875" style="42"/>
    <col min="1537" max="1537" width="18.1796875" style="42" customWidth="1"/>
    <col min="1538" max="1538" width="14.7265625" style="42" bestFit="1" customWidth="1"/>
    <col min="1539" max="1539" width="15.81640625" style="42" customWidth="1"/>
    <col min="1540" max="1540" width="2.1796875" style="42" customWidth="1"/>
    <col min="1541" max="1541" width="13.7265625" style="42" customWidth="1"/>
    <col min="1542" max="1542" width="2" style="42" customWidth="1"/>
    <col min="1543" max="1543" width="18.7265625" style="42" customWidth="1"/>
    <col min="1544" max="1544" width="16.1796875" style="42" customWidth="1"/>
    <col min="1545" max="1545" width="14.7265625" style="42" bestFit="1" customWidth="1"/>
    <col min="1546" max="1547" width="14.1796875" style="42" customWidth="1"/>
    <col min="1548" max="1550" width="9.1796875" style="42"/>
    <col min="1551" max="1551" width="12.453125" style="42" customWidth="1"/>
    <col min="1552" max="1552" width="11.26953125" style="42" bestFit="1" customWidth="1"/>
    <col min="1553" max="1554" width="14.26953125" style="42" bestFit="1" customWidth="1"/>
    <col min="1555" max="1555" width="14.26953125" style="42" customWidth="1"/>
    <col min="1556" max="1556" width="16.1796875" style="42" bestFit="1" customWidth="1"/>
    <col min="1557" max="1557" width="9.1796875" style="42"/>
    <col min="1558" max="1559" width="13.54296875" style="42" bestFit="1" customWidth="1"/>
    <col min="1560" max="1792" width="9.1796875" style="42"/>
    <col min="1793" max="1793" width="18.1796875" style="42" customWidth="1"/>
    <col min="1794" max="1794" width="14.7265625" style="42" bestFit="1" customWidth="1"/>
    <col min="1795" max="1795" width="15.81640625" style="42" customWidth="1"/>
    <col min="1796" max="1796" width="2.1796875" style="42" customWidth="1"/>
    <col min="1797" max="1797" width="13.7265625" style="42" customWidth="1"/>
    <col min="1798" max="1798" width="2" style="42" customWidth="1"/>
    <col min="1799" max="1799" width="18.7265625" style="42" customWidth="1"/>
    <col min="1800" max="1800" width="16.1796875" style="42" customWidth="1"/>
    <col min="1801" max="1801" width="14.7265625" style="42" bestFit="1" customWidth="1"/>
    <col min="1802" max="1803" width="14.1796875" style="42" customWidth="1"/>
    <col min="1804" max="1806" width="9.1796875" style="42"/>
    <col min="1807" max="1807" width="12.453125" style="42" customWidth="1"/>
    <col min="1808" max="1808" width="11.26953125" style="42" bestFit="1" customWidth="1"/>
    <col min="1809" max="1810" width="14.26953125" style="42" bestFit="1" customWidth="1"/>
    <col min="1811" max="1811" width="14.26953125" style="42" customWidth="1"/>
    <col min="1812" max="1812" width="16.1796875" style="42" bestFit="1" customWidth="1"/>
    <col min="1813" max="1813" width="9.1796875" style="42"/>
    <col min="1814" max="1815" width="13.54296875" style="42" bestFit="1" customWidth="1"/>
    <col min="1816" max="2048" width="9.1796875" style="42"/>
    <col min="2049" max="2049" width="18.1796875" style="42" customWidth="1"/>
    <col min="2050" max="2050" width="14.7265625" style="42" bestFit="1" customWidth="1"/>
    <col min="2051" max="2051" width="15.81640625" style="42" customWidth="1"/>
    <col min="2052" max="2052" width="2.1796875" style="42" customWidth="1"/>
    <col min="2053" max="2053" width="13.7265625" style="42" customWidth="1"/>
    <col min="2054" max="2054" width="2" style="42" customWidth="1"/>
    <col min="2055" max="2055" width="18.7265625" style="42" customWidth="1"/>
    <col min="2056" max="2056" width="16.1796875" style="42" customWidth="1"/>
    <col min="2057" max="2057" width="14.7265625" style="42" bestFit="1" customWidth="1"/>
    <col min="2058" max="2059" width="14.1796875" style="42" customWidth="1"/>
    <col min="2060" max="2062" width="9.1796875" style="42"/>
    <col min="2063" max="2063" width="12.453125" style="42" customWidth="1"/>
    <col min="2064" max="2064" width="11.26953125" style="42" bestFit="1" customWidth="1"/>
    <col min="2065" max="2066" width="14.26953125" style="42" bestFit="1" customWidth="1"/>
    <col min="2067" max="2067" width="14.26953125" style="42" customWidth="1"/>
    <col min="2068" max="2068" width="16.1796875" style="42" bestFit="1" customWidth="1"/>
    <col min="2069" max="2069" width="9.1796875" style="42"/>
    <col min="2070" max="2071" width="13.54296875" style="42" bestFit="1" customWidth="1"/>
    <col min="2072" max="2304" width="9.1796875" style="42"/>
    <col min="2305" max="2305" width="18.1796875" style="42" customWidth="1"/>
    <col min="2306" max="2306" width="14.7265625" style="42" bestFit="1" customWidth="1"/>
    <col min="2307" max="2307" width="15.81640625" style="42" customWidth="1"/>
    <col min="2308" max="2308" width="2.1796875" style="42" customWidth="1"/>
    <col min="2309" max="2309" width="13.7265625" style="42" customWidth="1"/>
    <col min="2310" max="2310" width="2" style="42" customWidth="1"/>
    <col min="2311" max="2311" width="18.7265625" style="42" customWidth="1"/>
    <col min="2312" max="2312" width="16.1796875" style="42" customWidth="1"/>
    <col min="2313" max="2313" width="14.7265625" style="42" bestFit="1" customWidth="1"/>
    <col min="2314" max="2315" width="14.1796875" style="42" customWidth="1"/>
    <col min="2316" max="2318" width="9.1796875" style="42"/>
    <col min="2319" max="2319" width="12.453125" style="42" customWidth="1"/>
    <col min="2320" max="2320" width="11.26953125" style="42" bestFit="1" customWidth="1"/>
    <col min="2321" max="2322" width="14.26953125" style="42" bestFit="1" customWidth="1"/>
    <col min="2323" max="2323" width="14.26953125" style="42" customWidth="1"/>
    <col min="2324" max="2324" width="16.1796875" style="42" bestFit="1" customWidth="1"/>
    <col min="2325" max="2325" width="9.1796875" style="42"/>
    <col min="2326" max="2327" width="13.54296875" style="42" bestFit="1" customWidth="1"/>
    <col min="2328" max="2560" width="9.1796875" style="42"/>
    <col min="2561" max="2561" width="18.1796875" style="42" customWidth="1"/>
    <col min="2562" max="2562" width="14.7265625" style="42" bestFit="1" customWidth="1"/>
    <col min="2563" max="2563" width="15.81640625" style="42" customWidth="1"/>
    <col min="2564" max="2564" width="2.1796875" style="42" customWidth="1"/>
    <col min="2565" max="2565" width="13.7265625" style="42" customWidth="1"/>
    <col min="2566" max="2566" width="2" style="42" customWidth="1"/>
    <col min="2567" max="2567" width="18.7265625" style="42" customWidth="1"/>
    <col min="2568" max="2568" width="16.1796875" style="42" customWidth="1"/>
    <col min="2569" max="2569" width="14.7265625" style="42" bestFit="1" customWidth="1"/>
    <col min="2570" max="2571" width="14.1796875" style="42" customWidth="1"/>
    <col min="2572" max="2574" width="9.1796875" style="42"/>
    <col min="2575" max="2575" width="12.453125" style="42" customWidth="1"/>
    <col min="2576" max="2576" width="11.26953125" style="42" bestFit="1" customWidth="1"/>
    <col min="2577" max="2578" width="14.26953125" style="42" bestFit="1" customWidth="1"/>
    <col min="2579" max="2579" width="14.26953125" style="42" customWidth="1"/>
    <col min="2580" max="2580" width="16.1796875" style="42" bestFit="1" customWidth="1"/>
    <col min="2581" max="2581" width="9.1796875" style="42"/>
    <col min="2582" max="2583" width="13.54296875" style="42" bestFit="1" customWidth="1"/>
    <col min="2584" max="2816" width="9.1796875" style="42"/>
    <col min="2817" max="2817" width="18.1796875" style="42" customWidth="1"/>
    <col min="2818" max="2818" width="14.7265625" style="42" bestFit="1" customWidth="1"/>
    <col min="2819" max="2819" width="15.81640625" style="42" customWidth="1"/>
    <col min="2820" max="2820" width="2.1796875" style="42" customWidth="1"/>
    <col min="2821" max="2821" width="13.7265625" style="42" customWidth="1"/>
    <col min="2822" max="2822" width="2" style="42" customWidth="1"/>
    <col min="2823" max="2823" width="18.7265625" style="42" customWidth="1"/>
    <col min="2824" max="2824" width="16.1796875" style="42" customWidth="1"/>
    <col min="2825" max="2825" width="14.7265625" style="42" bestFit="1" customWidth="1"/>
    <col min="2826" max="2827" width="14.1796875" style="42" customWidth="1"/>
    <col min="2828" max="2830" width="9.1796875" style="42"/>
    <col min="2831" max="2831" width="12.453125" style="42" customWidth="1"/>
    <col min="2832" max="2832" width="11.26953125" style="42" bestFit="1" customWidth="1"/>
    <col min="2833" max="2834" width="14.26953125" style="42" bestFit="1" customWidth="1"/>
    <col min="2835" max="2835" width="14.26953125" style="42" customWidth="1"/>
    <col min="2836" max="2836" width="16.1796875" style="42" bestFit="1" customWidth="1"/>
    <col min="2837" max="2837" width="9.1796875" style="42"/>
    <col min="2838" max="2839" width="13.54296875" style="42" bestFit="1" customWidth="1"/>
    <col min="2840" max="3072" width="9.1796875" style="42"/>
    <col min="3073" max="3073" width="18.1796875" style="42" customWidth="1"/>
    <col min="3074" max="3074" width="14.7265625" style="42" bestFit="1" customWidth="1"/>
    <col min="3075" max="3075" width="15.81640625" style="42" customWidth="1"/>
    <col min="3076" max="3076" width="2.1796875" style="42" customWidth="1"/>
    <col min="3077" max="3077" width="13.7265625" style="42" customWidth="1"/>
    <col min="3078" max="3078" width="2" style="42" customWidth="1"/>
    <col min="3079" max="3079" width="18.7265625" style="42" customWidth="1"/>
    <col min="3080" max="3080" width="16.1796875" style="42" customWidth="1"/>
    <col min="3081" max="3081" width="14.7265625" style="42" bestFit="1" customWidth="1"/>
    <col min="3082" max="3083" width="14.1796875" style="42" customWidth="1"/>
    <col min="3084" max="3086" width="9.1796875" style="42"/>
    <col min="3087" max="3087" width="12.453125" style="42" customWidth="1"/>
    <col min="3088" max="3088" width="11.26953125" style="42" bestFit="1" customWidth="1"/>
    <col min="3089" max="3090" width="14.26953125" style="42" bestFit="1" customWidth="1"/>
    <col min="3091" max="3091" width="14.26953125" style="42" customWidth="1"/>
    <col min="3092" max="3092" width="16.1796875" style="42" bestFit="1" customWidth="1"/>
    <col min="3093" max="3093" width="9.1796875" style="42"/>
    <col min="3094" max="3095" width="13.54296875" style="42" bestFit="1" customWidth="1"/>
    <col min="3096" max="3328" width="9.1796875" style="42"/>
    <col min="3329" max="3329" width="18.1796875" style="42" customWidth="1"/>
    <col min="3330" max="3330" width="14.7265625" style="42" bestFit="1" customWidth="1"/>
    <col min="3331" max="3331" width="15.81640625" style="42" customWidth="1"/>
    <col min="3332" max="3332" width="2.1796875" style="42" customWidth="1"/>
    <col min="3333" max="3333" width="13.7265625" style="42" customWidth="1"/>
    <col min="3334" max="3334" width="2" style="42" customWidth="1"/>
    <col min="3335" max="3335" width="18.7265625" style="42" customWidth="1"/>
    <col min="3336" max="3336" width="16.1796875" style="42" customWidth="1"/>
    <col min="3337" max="3337" width="14.7265625" style="42" bestFit="1" customWidth="1"/>
    <col min="3338" max="3339" width="14.1796875" style="42" customWidth="1"/>
    <col min="3340" max="3342" width="9.1796875" style="42"/>
    <col min="3343" max="3343" width="12.453125" style="42" customWidth="1"/>
    <col min="3344" max="3344" width="11.26953125" style="42" bestFit="1" customWidth="1"/>
    <col min="3345" max="3346" width="14.26953125" style="42" bestFit="1" customWidth="1"/>
    <col min="3347" max="3347" width="14.26953125" style="42" customWidth="1"/>
    <col min="3348" max="3348" width="16.1796875" style="42" bestFit="1" customWidth="1"/>
    <col min="3349" max="3349" width="9.1796875" style="42"/>
    <col min="3350" max="3351" width="13.54296875" style="42" bestFit="1" customWidth="1"/>
    <col min="3352" max="3584" width="9.1796875" style="42"/>
    <col min="3585" max="3585" width="18.1796875" style="42" customWidth="1"/>
    <col min="3586" max="3586" width="14.7265625" style="42" bestFit="1" customWidth="1"/>
    <col min="3587" max="3587" width="15.81640625" style="42" customWidth="1"/>
    <col min="3588" max="3588" width="2.1796875" style="42" customWidth="1"/>
    <col min="3589" max="3589" width="13.7265625" style="42" customWidth="1"/>
    <col min="3590" max="3590" width="2" style="42" customWidth="1"/>
    <col min="3591" max="3591" width="18.7265625" style="42" customWidth="1"/>
    <col min="3592" max="3592" width="16.1796875" style="42" customWidth="1"/>
    <col min="3593" max="3593" width="14.7265625" style="42" bestFit="1" customWidth="1"/>
    <col min="3594" max="3595" width="14.1796875" style="42" customWidth="1"/>
    <col min="3596" max="3598" width="9.1796875" style="42"/>
    <col min="3599" max="3599" width="12.453125" style="42" customWidth="1"/>
    <col min="3600" max="3600" width="11.26953125" style="42" bestFit="1" customWidth="1"/>
    <col min="3601" max="3602" width="14.26953125" style="42" bestFit="1" customWidth="1"/>
    <col min="3603" max="3603" width="14.26953125" style="42" customWidth="1"/>
    <col min="3604" max="3604" width="16.1796875" style="42" bestFit="1" customWidth="1"/>
    <col min="3605" max="3605" width="9.1796875" style="42"/>
    <col min="3606" max="3607" width="13.54296875" style="42" bestFit="1" customWidth="1"/>
    <col min="3608" max="3840" width="9.1796875" style="42"/>
    <col min="3841" max="3841" width="18.1796875" style="42" customWidth="1"/>
    <col min="3842" max="3842" width="14.7265625" style="42" bestFit="1" customWidth="1"/>
    <col min="3843" max="3843" width="15.81640625" style="42" customWidth="1"/>
    <col min="3844" max="3844" width="2.1796875" style="42" customWidth="1"/>
    <col min="3845" max="3845" width="13.7265625" style="42" customWidth="1"/>
    <col min="3846" max="3846" width="2" style="42" customWidth="1"/>
    <col min="3847" max="3847" width="18.7265625" style="42" customWidth="1"/>
    <col min="3848" max="3848" width="16.1796875" style="42" customWidth="1"/>
    <col min="3849" max="3849" width="14.7265625" style="42" bestFit="1" customWidth="1"/>
    <col min="3850" max="3851" width="14.1796875" style="42" customWidth="1"/>
    <col min="3852" max="3854" width="9.1796875" style="42"/>
    <col min="3855" max="3855" width="12.453125" style="42" customWidth="1"/>
    <col min="3856" max="3856" width="11.26953125" style="42" bestFit="1" customWidth="1"/>
    <col min="3857" max="3858" width="14.26953125" style="42" bestFit="1" customWidth="1"/>
    <col min="3859" max="3859" width="14.26953125" style="42" customWidth="1"/>
    <col min="3860" max="3860" width="16.1796875" style="42" bestFit="1" customWidth="1"/>
    <col min="3861" max="3861" width="9.1796875" style="42"/>
    <col min="3862" max="3863" width="13.54296875" style="42" bestFit="1" customWidth="1"/>
    <col min="3864" max="4096" width="9.1796875" style="42"/>
    <col min="4097" max="4097" width="18.1796875" style="42" customWidth="1"/>
    <col min="4098" max="4098" width="14.7265625" style="42" bestFit="1" customWidth="1"/>
    <col min="4099" max="4099" width="15.81640625" style="42" customWidth="1"/>
    <col min="4100" max="4100" width="2.1796875" style="42" customWidth="1"/>
    <col min="4101" max="4101" width="13.7265625" style="42" customWidth="1"/>
    <col min="4102" max="4102" width="2" style="42" customWidth="1"/>
    <col min="4103" max="4103" width="18.7265625" style="42" customWidth="1"/>
    <col min="4104" max="4104" width="16.1796875" style="42" customWidth="1"/>
    <col min="4105" max="4105" width="14.7265625" style="42" bestFit="1" customWidth="1"/>
    <col min="4106" max="4107" width="14.1796875" style="42" customWidth="1"/>
    <col min="4108" max="4110" width="9.1796875" style="42"/>
    <col min="4111" max="4111" width="12.453125" style="42" customWidth="1"/>
    <col min="4112" max="4112" width="11.26953125" style="42" bestFit="1" customWidth="1"/>
    <col min="4113" max="4114" width="14.26953125" style="42" bestFit="1" customWidth="1"/>
    <col min="4115" max="4115" width="14.26953125" style="42" customWidth="1"/>
    <col min="4116" max="4116" width="16.1796875" style="42" bestFit="1" customWidth="1"/>
    <col min="4117" max="4117" width="9.1796875" style="42"/>
    <col min="4118" max="4119" width="13.54296875" style="42" bestFit="1" customWidth="1"/>
    <col min="4120" max="4352" width="9.1796875" style="42"/>
    <col min="4353" max="4353" width="18.1796875" style="42" customWidth="1"/>
    <col min="4354" max="4354" width="14.7265625" style="42" bestFit="1" customWidth="1"/>
    <col min="4355" max="4355" width="15.81640625" style="42" customWidth="1"/>
    <col min="4356" max="4356" width="2.1796875" style="42" customWidth="1"/>
    <col min="4357" max="4357" width="13.7265625" style="42" customWidth="1"/>
    <col min="4358" max="4358" width="2" style="42" customWidth="1"/>
    <col min="4359" max="4359" width="18.7265625" style="42" customWidth="1"/>
    <col min="4360" max="4360" width="16.1796875" style="42" customWidth="1"/>
    <col min="4361" max="4361" width="14.7265625" style="42" bestFit="1" customWidth="1"/>
    <col min="4362" max="4363" width="14.1796875" style="42" customWidth="1"/>
    <col min="4364" max="4366" width="9.1796875" style="42"/>
    <col min="4367" max="4367" width="12.453125" style="42" customWidth="1"/>
    <col min="4368" max="4368" width="11.26953125" style="42" bestFit="1" customWidth="1"/>
    <col min="4369" max="4370" width="14.26953125" style="42" bestFit="1" customWidth="1"/>
    <col min="4371" max="4371" width="14.26953125" style="42" customWidth="1"/>
    <col min="4372" max="4372" width="16.1796875" style="42" bestFit="1" customWidth="1"/>
    <col min="4373" max="4373" width="9.1796875" style="42"/>
    <col min="4374" max="4375" width="13.54296875" style="42" bestFit="1" customWidth="1"/>
    <col min="4376" max="4608" width="9.1796875" style="42"/>
    <col min="4609" max="4609" width="18.1796875" style="42" customWidth="1"/>
    <col min="4610" max="4610" width="14.7265625" style="42" bestFit="1" customWidth="1"/>
    <col min="4611" max="4611" width="15.81640625" style="42" customWidth="1"/>
    <col min="4612" max="4612" width="2.1796875" style="42" customWidth="1"/>
    <col min="4613" max="4613" width="13.7265625" style="42" customWidth="1"/>
    <col min="4614" max="4614" width="2" style="42" customWidth="1"/>
    <col min="4615" max="4615" width="18.7265625" style="42" customWidth="1"/>
    <col min="4616" max="4616" width="16.1796875" style="42" customWidth="1"/>
    <col min="4617" max="4617" width="14.7265625" style="42" bestFit="1" customWidth="1"/>
    <col min="4618" max="4619" width="14.1796875" style="42" customWidth="1"/>
    <col min="4620" max="4622" width="9.1796875" style="42"/>
    <col min="4623" max="4623" width="12.453125" style="42" customWidth="1"/>
    <col min="4624" max="4624" width="11.26953125" style="42" bestFit="1" customWidth="1"/>
    <col min="4625" max="4626" width="14.26953125" style="42" bestFit="1" customWidth="1"/>
    <col min="4627" max="4627" width="14.26953125" style="42" customWidth="1"/>
    <col min="4628" max="4628" width="16.1796875" style="42" bestFit="1" customWidth="1"/>
    <col min="4629" max="4629" width="9.1796875" style="42"/>
    <col min="4630" max="4631" width="13.54296875" style="42" bestFit="1" customWidth="1"/>
    <col min="4632" max="4864" width="9.1796875" style="42"/>
    <col min="4865" max="4865" width="18.1796875" style="42" customWidth="1"/>
    <col min="4866" max="4866" width="14.7265625" style="42" bestFit="1" customWidth="1"/>
    <col min="4867" max="4867" width="15.81640625" style="42" customWidth="1"/>
    <col min="4868" max="4868" width="2.1796875" style="42" customWidth="1"/>
    <col min="4869" max="4869" width="13.7265625" style="42" customWidth="1"/>
    <col min="4870" max="4870" width="2" style="42" customWidth="1"/>
    <col min="4871" max="4871" width="18.7265625" style="42" customWidth="1"/>
    <col min="4872" max="4872" width="16.1796875" style="42" customWidth="1"/>
    <col min="4873" max="4873" width="14.7265625" style="42" bestFit="1" customWidth="1"/>
    <col min="4874" max="4875" width="14.1796875" style="42" customWidth="1"/>
    <col min="4876" max="4878" width="9.1796875" style="42"/>
    <col min="4879" max="4879" width="12.453125" style="42" customWidth="1"/>
    <col min="4880" max="4880" width="11.26953125" style="42" bestFit="1" customWidth="1"/>
    <col min="4881" max="4882" width="14.26953125" style="42" bestFit="1" customWidth="1"/>
    <col min="4883" max="4883" width="14.26953125" style="42" customWidth="1"/>
    <col min="4884" max="4884" width="16.1796875" style="42" bestFit="1" customWidth="1"/>
    <col min="4885" max="4885" width="9.1796875" style="42"/>
    <col min="4886" max="4887" width="13.54296875" style="42" bestFit="1" customWidth="1"/>
    <col min="4888" max="5120" width="9.1796875" style="42"/>
    <col min="5121" max="5121" width="18.1796875" style="42" customWidth="1"/>
    <col min="5122" max="5122" width="14.7265625" style="42" bestFit="1" customWidth="1"/>
    <col min="5123" max="5123" width="15.81640625" style="42" customWidth="1"/>
    <col min="5124" max="5124" width="2.1796875" style="42" customWidth="1"/>
    <col min="5125" max="5125" width="13.7265625" style="42" customWidth="1"/>
    <col min="5126" max="5126" width="2" style="42" customWidth="1"/>
    <col min="5127" max="5127" width="18.7265625" style="42" customWidth="1"/>
    <col min="5128" max="5128" width="16.1796875" style="42" customWidth="1"/>
    <col min="5129" max="5129" width="14.7265625" style="42" bestFit="1" customWidth="1"/>
    <col min="5130" max="5131" width="14.1796875" style="42" customWidth="1"/>
    <col min="5132" max="5134" width="9.1796875" style="42"/>
    <col min="5135" max="5135" width="12.453125" style="42" customWidth="1"/>
    <col min="5136" max="5136" width="11.26953125" style="42" bestFit="1" customWidth="1"/>
    <col min="5137" max="5138" width="14.26953125" style="42" bestFit="1" customWidth="1"/>
    <col min="5139" max="5139" width="14.26953125" style="42" customWidth="1"/>
    <col min="5140" max="5140" width="16.1796875" style="42" bestFit="1" customWidth="1"/>
    <col min="5141" max="5141" width="9.1796875" style="42"/>
    <col min="5142" max="5143" width="13.54296875" style="42" bestFit="1" customWidth="1"/>
    <col min="5144" max="5376" width="9.1796875" style="42"/>
    <col min="5377" max="5377" width="18.1796875" style="42" customWidth="1"/>
    <col min="5378" max="5378" width="14.7265625" style="42" bestFit="1" customWidth="1"/>
    <col min="5379" max="5379" width="15.81640625" style="42" customWidth="1"/>
    <col min="5380" max="5380" width="2.1796875" style="42" customWidth="1"/>
    <col min="5381" max="5381" width="13.7265625" style="42" customWidth="1"/>
    <col min="5382" max="5382" width="2" style="42" customWidth="1"/>
    <col min="5383" max="5383" width="18.7265625" style="42" customWidth="1"/>
    <col min="5384" max="5384" width="16.1796875" style="42" customWidth="1"/>
    <col min="5385" max="5385" width="14.7265625" style="42" bestFit="1" customWidth="1"/>
    <col min="5386" max="5387" width="14.1796875" style="42" customWidth="1"/>
    <col min="5388" max="5390" width="9.1796875" style="42"/>
    <col min="5391" max="5391" width="12.453125" style="42" customWidth="1"/>
    <col min="5392" max="5392" width="11.26953125" style="42" bestFit="1" customWidth="1"/>
    <col min="5393" max="5394" width="14.26953125" style="42" bestFit="1" customWidth="1"/>
    <col min="5395" max="5395" width="14.26953125" style="42" customWidth="1"/>
    <col min="5396" max="5396" width="16.1796875" style="42" bestFit="1" customWidth="1"/>
    <col min="5397" max="5397" width="9.1796875" style="42"/>
    <col min="5398" max="5399" width="13.54296875" style="42" bestFit="1" customWidth="1"/>
    <col min="5400" max="5632" width="9.1796875" style="42"/>
    <col min="5633" max="5633" width="18.1796875" style="42" customWidth="1"/>
    <col min="5634" max="5634" width="14.7265625" style="42" bestFit="1" customWidth="1"/>
    <col min="5635" max="5635" width="15.81640625" style="42" customWidth="1"/>
    <col min="5636" max="5636" width="2.1796875" style="42" customWidth="1"/>
    <col min="5637" max="5637" width="13.7265625" style="42" customWidth="1"/>
    <col min="5638" max="5638" width="2" style="42" customWidth="1"/>
    <col min="5639" max="5639" width="18.7265625" style="42" customWidth="1"/>
    <col min="5640" max="5640" width="16.1796875" style="42" customWidth="1"/>
    <col min="5641" max="5641" width="14.7265625" style="42" bestFit="1" customWidth="1"/>
    <col min="5642" max="5643" width="14.1796875" style="42" customWidth="1"/>
    <col min="5644" max="5646" width="9.1796875" style="42"/>
    <col min="5647" max="5647" width="12.453125" style="42" customWidth="1"/>
    <col min="5648" max="5648" width="11.26953125" style="42" bestFit="1" customWidth="1"/>
    <col min="5649" max="5650" width="14.26953125" style="42" bestFit="1" customWidth="1"/>
    <col min="5651" max="5651" width="14.26953125" style="42" customWidth="1"/>
    <col min="5652" max="5652" width="16.1796875" style="42" bestFit="1" customWidth="1"/>
    <col min="5653" max="5653" width="9.1796875" style="42"/>
    <col min="5654" max="5655" width="13.54296875" style="42" bestFit="1" customWidth="1"/>
    <col min="5656" max="5888" width="9.1796875" style="42"/>
    <col min="5889" max="5889" width="18.1796875" style="42" customWidth="1"/>
    <col min="5890" max="5890" width="14.7265625" style="42" bestFit="1" customWidth="1"/>
    <col min="5891" max="5891" width="15.81640625" style="42" customWidth="1"/>
    <col min="5892" max="5892" width="2.1796875" style="42" customWidth="1"/>
    <col min="5893" max="5893" width="13.7265625" style="42" customWidth="1"/>
    <col min="5894" max="5894" width="2" style="42" customWidth="1"/>
    <col min="5895" max="5895" width="18.7265625" style="42" customWidth="1"/>
    <col min="5896" max="5896" width="16.1796875" style="42" customWidth="1"/>
    <col min="5897" max="5897" width="14.7265625" style="42" bestFit="1" customWidth="1"/>
    <col min="5898" max="5899" width="14.1796875" style="42" customWidth="1"/>
    <col min="5900" max="5902" width="9.1796875" style="42"/>
    <col min="5903" max="5903" width="12.453125" style="42" customWidth="1"/>
    <col min="5904" max="5904" width="11.26953125" style="42" bestFit="1" customWidth="1"/>
    <col min="5905" max="5906" width="14.26953125" style="42" bestFit="1" customWidth="1"/>
    <col min="5907" max="5907" width="14.26953125" style="42" customWidth="1"/>
    <col min="5908" max="5908" width="16.1796875" style="42" bestFit="1" customWidth="1"/>
    <col min="5909" max="5909" width="9.1796875" style="42"/>
    <col min="5910" max="5911" width="13.54296875" style="42" bestFit="1" customWidth="1"/>
    <col min="5912" max="6144" width="9.1796875" style="42"/>
    <col min="6145" max="6145" width="18.1796875" style="42" customWidth="1"/>
    <col min="6146" max="6146" width="14.7265625" style="42" bestFit="1" customWidth="1"/>
    <col min="6147" max="6147" width="15.81640625" style="42" customWidth="1"/>
    <col min="6148" max="6148" width="2.1796875" style="42" customWidth="1"/>
    <col min="6149" max="6149" width="13.7265625" style="42" customWidth="1"/>
    <col min="6150" max="6150" width="2" style="42" customWidth="1"/>
    <col min="6151" max="6151" width="18.7265625" style="42" customWidth="1"/>
    <col min="6152" max="6152" width="16.1796875" style="42" customWidth="1"/>
    <col min="6153" max="6153" width="14.7265625" style="42" bestFit="1" customWidth="1"/>
    <col min="6154" max="6155" width="14.1796875" style="42" customWidth="1"/>
    <col min="6156" max="6158" width="9.1796875" style="42"/>
    <col min="6159" max="6159" width="12.453125" style="42" customWidth="1"/>
    <col min="6160" max="6160" width="11.26953125" style="42" bestFit="1" customWidth="1"/>
    <col min="6161" max="6162" width="14.26953125" style="42" bestFit="1" customWidth="1"/>
    <col min="6163" max="6163" width="14.26953125" style="42" customWidth="1"/>
    <col min="6164" max="6164" width="16.1796875" style="42" bestFit="1" customWidth="1"/>
    <col min="6165" max="6165" width="9.1796875" style="42"/>
    <col min="6166" max="6167" width="13.54296875" style="42" bestFit="1" customWidth="1"/>
    <col min="6168" max="6400" width="9.1796875" style="42"/>
    <col min="6401" max="6401" width="18.1796875" style="42" customWidth="1"/>
    <col min="6402" max="6402" width="14.7265625" style="42" bestFit="1" customWidth="1"/>
    <col min="6403" max="6403" width="15.81640625" style="42" customWidth="1"/>
    <col min="6404" max="6404" width="2.1796875" style="42" customWidth="1"/>
    <col min="6405" max="6405" width="13.7265625" style="42" customWidth="1"/>
    <col min="6406" max="6406" width="2" style="42" customWidth="1"/>
    <col min="6407" max="6407" width="18.7265625" style="42" customWidth="1"/>
    <col min="6408" max="6408" width="16.1796875" style="42" customWidth="1"/>
    <col min="6409" max="6409" width="14.7265625" style="42" bestFit="1" customWidth="1"/>
    <col min="6410" max="6411" width="14.1796875" style="42" customWidth="1"/>
    <col min="6412" max="6414" width="9.1796875" style="42"/>
    <col min="6415" max="6415" width="12.453125" style="42" customWidth="1"/>
    <col min="6416" max="6416" width="11.26953125" style="42" bestFit="1" customWidth="1"/>
    <col min="6417" max="6418" width="14.26953125" style="42" bestFit="1" customWidth="1"/>
    <col min="6419" max="6419" width="14.26953125" style="42" customWidth="1"/>
    <col min="6420" max="6420" width="16.1796875" style="42" bestFit="1" customWidth="1"/>
    <col min="6421" max="6421" width="9.1796875" style="42"/>
    <col min="6422" max="6423" width="13.54296875" style="42" bestFit="1" customWidth="1"/>
    <col min="6424" max="6656" width="9.1796875" style="42"/>
    <col min="6657" max="6657" width="18.1796875" style="42" customWidth="1"/>
    <col min="6658" max="6658" width="14.7265625" style="42" bestFit="1" customWidth="1"/>
    <col min="6659" max="6659" width="15.81640625" style="42" customWidth="1"/>
    <col min="6660" max="6660" width="2.1796875" style="42" customWidth="1"/>
    <col min="6661" max="6661" width="13.7265625" style="42" customWidth="1"/>
    <col min="6662" max="6662" width="2" style="42" customWidth="1"/>
    <col min="6663" max="6663" width="18.7265625" style="42" customWidth="1"/>
    <col min="6664" max="6664" width="16.1796875" style="42" customWidth="1"/>
    <col min="6665" max="6665" width="14.7265625" style="42" bestFit="1" customWidth="1"/>
    <col min="6666" max="6667" width="14.1796875" style="42" customWidth="1"/>
    <col min="6668" max="6670" width="9.1796875" style="42"/>
    <col min="6671" max="6671" width="12.453125" style="42" customWidth="1"/>
    <col min="6672" max="6672" width="11.26953125" style="42" bestFit="1" customWidth="1"/>
    <col min="6673" max="6674" width="14.26953125" style="42" bestFit="1" customWidth="1"/>
    <col min="6675" max="6675" width="14.26953125" style="42" customWidth="1"/>
    <col min="6676" max="6676" width="16.1796875" style="42" bestFit="1" customWidth="1"/>
    <col min="6677" max="6677" width="9.1796875" style="42"/>
    <col min="6678" max="6679" width="13.54296875" style="42" bestFit="1" customWidth="1"/>
    <col min="6680" max="6912" width="9.1796875" style="42"/>
    <col min="6913" max="6913" width="18.1796875" style="42" customWidth="1"/>
    <col min="6914" max="6914" width="14.7265625" style="42" bestFit="1" customWidth="1"/>
    <col min="6915" max="6915" width="15.81640625" style="42" customWidth="1"/>
    <col min="6916" max="6916" width="2.1796875" style="42" customWidth="1"/>
    <col min="6917" max="6917" width="13.7265625" style="42" customWidth="1"/>
    <col min="6918" max="6918" width="2" style="42" customWidth="1"/>
    <col min="6919" max="6919" width="18.7265625" style="42" customWidth="1"/>
    <col min="6920" max="6920" width="16.1796875" style="42" customWidth="1"/>
    <col min="6921" max="6921" width="14.7265625" style="42" bestFit="1" customWidth="1"/>
    <col min="6922" max="6923" width="14.1796875" style="42" customWidth="1"/>
    <col min="6924" max="6926" width="9.1796875" style="42"/>
    <col min="6927" max="6927" width="12.453125" style="42" customWidth="1"/>
    <col min="6928" max="6928" width="11.26953125" style="42" bestFit="1" customWidth="1"/>
    <col min="6929" max="6930" width="14.26953125" style="42" bestFit="1" customWidth="1"/>
    <col min="6931" max="6931" width="14.26953125" style="42" customWidth="1"/>
    <col min="6932" max="6932" width="16.1796875" style="42" bestFit="1" customWidth="1"/>
    <col min="6933" max="6933" width="9.1796875" style="42"/>
    <col min="6934" max="6935" width="13.54296875" style="42" bestFit="1" customWidth="1"/>
    <col min="6936" max="7168" width="9.1796875" style="42"/>
    <col min="7169" max="7169" width="18.1796875" style="42" customWidth="1"/>
    <col min="7170" max="7170" width="14.7265625" style="42" bestFit="1" customWidth="1"/>
    <col min="7171" max="7171" width="15.81640625" style="42" customWidth="1"/>
    <col min="7172" max="7172" width="2.1796875" style="42" customWidth="1"/>
    <col min="7173" max="7173" width="13.7265625" style="42" customWidth="1"/>
    <col min="7174" max="7174" width="2" style="42" customWidth="1"/>
    <col min="7175" max="7175" width="18.7265625" style="42" customWidth="1"/>
    <col min="7176" max="7176" width="16.1796875" style="42" customWidth="1"/>
    <col min="7177" max="7177" width="14.7265625" style="42" bestFit="1" customWidth="1"/>
    <col min="7178" max="7179" width="14.1796875" style="42" customWidth="1"/>
    <col min="7180" max="7182" width="9.1796875" style="42"/>
    <col min="7183" max="7183" width="12.453125" style="42" customWidth="1"/>
    <col min="7184" max="7184" width="11.26953125" style="42" bestFit="1" customWidth="1"/>
    <col min="7185" max="7186" width="14.26953125" style="42" bestFit="1" customWidth="1"/>
    <col min="7187" max="7187" width="14.26953125" style="42" customWidth="1"/>
    <col min="7188" max="7188" width="16.1796875" style="42" bestFit="1" customWidth="1"/>
    <col min="7189" max="7189" width="9.1796875" style="42"/>
    <col min="7190" max="7191" width="13.54296875" style="42" bestFit="1" customWidth="1"/>
    <col min="7192" max="7424" width="9.1796875" style="42"/>
    <col min="7425" max="7425" width="18.1796875" style="42" customWidth="1"/>
    <col min="7426" max="7426" width="14.7265625" style="42" bestFit="1" customWidth="1"/>
    <col min="7427" max="7427" width="15.81640625" style="42" customWidth="1"/>
    <col min="7428" max="7428" width="2.1796875" style="42" customWidth="1"/>
    <col min="7429" max="7429" width="13.7265625" style="42" customWidth="1"/>
    <col min="7430" max="7430" width="2" style="42" customWidth="1"/>
    <col min="7431" max="7431" width="18.7265625" style="42" customWidth="1"/>
    <col min="7432" max="7432" width="16.1796875" style="42" customWidth="1"/>
    <col min="7433" max="7433" width="14.7265625" style="42" bestFit="1" customWidth="1"/>
    <col min="7434" max="7435" width="14.1796875" style="42" customWidth="1"/>
    <col min="7436" max="7438" width="9.1796875" style="42"/>
    <col min="7439" max="7439" width="12.453125" style="42" customWidth="1"/>
    <col min="7440" max="7440" width="11.26953125" style="42" bestFit="1" customWidth="1"/>
    <col min="7441" max="7442" width="14.26953125" style="42" bestFit="1" customWidth="1"/>
    <col min="7443" max="7443" width="14.26953125" style="42" customWidth="1"/>
    <col min="7444" max="7444" width="16.1796875" style="42" bestFit="1" customWidth="1"/>
    <col min="7445" max="7445" width="9.1796875" style="42"/>
    <col min="7446" max="7447" width="13.54296875" style="42" bestFit="1" customWidth="1"/>
    <col min="7448" max="7680" width="9.1796875" style="42"/>
    <col min="7681" max="7681" width="18.1796875" style="42" customWidth="1"/>
    <col min="7682" max="7682" width="14.7265625" style="42" bestFit="1" customWidth="1"/>
    <col min="7683" max="7683" width="15.81640625" style="42" customWidth="1"/>
    <col min="7684" max="7684" width="2.1796875" style="42" customWidth="1"/>
    <col min="7685" max="7685" width="13.7265625" style="42" customWidth="1"/>
    <col min="7686" max="7686" width="2" style="42" customWidth="1"/>
    <col min="7687" max="7687" width="18.7265625" style="42" customWidth="1"/>
    <col min="7688" max="7688" width="16.1796875" style="42" customWidth="1"/>
    <col min="7689" max="7689" width="14.7265625" style="42" bestFit="1" customWidth="1"/>
    <col min="7690" max="7691" width="14.1796875" style="42" customWidth="1"/>
    <col min="7692" max="7694" width="9.1796875" style="42"/>
    <col min="7695" max="7695" width="12.453125" style="42" customWidth="1"/>
    <col min="7696" max="7696" width="11.26953125" style="42" bestFit="1" customWidth="1"/>
    <col min="7697" max="7698" width="14.26953125" style="42" bestFit="1" customWidth="1"/>
    <col min="7699" max="7699" width="14.26953125" style="42" customWidth="1"/>
    <col min="7700" max="7700" width="16.1796875" style="42" bestFit="1" customWidth="1"/>
    <col min="7701" max="7701" width="9.1796875" style="42"/>
    <col min="7702" max="7703" width="13.54296875" style="42" bestFit="1" customWidth="1"/>
    <col min="7704" max="7936" width="9.1796875" style="42"/>
    <col min="7937" max="7937" width="18.1796875" style="42" customWidth="1"/>
    <col min="7938" max="7938" width="14.7265625" style="42" bestFit="1" customWidth="1"/>
    <col min="7939" max="7939" width="15.81640625" style="42" customWidth="1"/>
    <col min="7940" max="7940" width="2.1796875" style="42" customWidth="1"/>
    <col min="7941" max="7941" width="13.7265625" style="42" customWidth="1"/>
    <col min="7942" max="7942" width="2" style="42" customWidth="1"/>
    <col min="7943" max="7943" width="18.7265625" style="42" customWidth="1"/>
    <col min="7944" max="7944" width="16.1796875" style="42" customWidth="1"/>
    <col min="7945" max="7945" width="14.7265625" style="42" bestFit="1" customWidth="1"/>
    <col min="7946" max="7947" width="14.1796875" style="42" customWidth="1"/>
    <col min="7948" max="7950" width="9.1796875" style="42"/>
    <col min="7951" max="7951" width="12.453125" style="42" customWidth="1"/>
    <col min="7952" max="7952" width="11.26953125" style="42" bestFit="1" customWidth="1"/>
    <col min="7953" max="7954" width="14.26953125" style="42" bestFit="1" customWidth="1"/>
    <col min="7955" max="7955" width="14.26953125" style="42" customWidth="1"/>
    <col min="7956" max="7956" width="16.1796875" style="42" bestFit="1" customWidth="1"/>
    <col min="7957" max="7957" width="9.1796875" style="42"/>
    <col min="7958" max="7959" width="13.54296875" style="42" bestFit="1" customWidth="1"/>
    <col min="7960" max="8192" width="9.1796875" style="42"/>
    <col min="8193" max="8193" width="18.1796875" style="42" customWidth="1"/>
    <col min="8194" max="8194" width="14.7265625" style="42" bestFit="1" customWidth="1"/>
    <col min="8195" max="8195" width="15.81640625" style="42" customWidth="1"/>
    <col min="8196" max="8196" width="2.1796875" style="42" customWidth="1"/>
    <col min="8197" max="8197" width="13.7265625" style="42" customWidth="1"/>
    <col min="8198" max="8198" width="2" style="42" customWidth="1"/>
    <col min="8199" max="8199" width="18.7265625" style="42" customWidth="1"/>
    <col min="8200" max="8200" width="16.1796875" style="42" customWidth="1"/>
    <col min="8201" max="8201" width="14.7265625" style="42" bestFit="1" customWidth="1"/>
    <col min="8202" max="8203" width="14.1796875" style="42" customWidth="1"/>
    <col min="8204" max="8206" width="9.1796875" style="42"/>
    <col min="8207" max="8207" width="12.453125" style="42" customWidth="1"/>
    <col min="8208" max="8208" width="11.26953125" style="42" bestFit="1" customWidth="1"/>
    <col min="8209" max="8210" width="14.26953125" style="42" bestFit="1" customWidth="1"/>
    <col min="8211" max="8211" width="14.26953125" style="42" customWidth="1"/>
    <col min="8212" max="8212" width="16.1796875" style="42" bestFit="1" customWidth="1"/>
    <col min="8213" max="8213" width="9.1796875" style="42"/>
    <col min="8214" max="8215" width="13.54296875" style="42" bestFit="1" customWidth="1"/>
    <col min="8216" max="8448" width="9.1796875" style="42"/>
    <col min="8449" max="8449" width="18.1796875" style="42" customWidth="1"/>
    <col min="8450" max="8450" width="14.7265625" style="42" bestFit="1" customWidth="1"/>
    <col min="8451" max="8451" width="15.81640625" style="42" customWidth="1"/>
    <col min="8452" max="8452" width="2.1796875" style="42" customWidth="1"/>
    <col min="8453" max="8453" width="13.7265625" style="42" customWidth="1"/>
    <col min="8454" max="8454" width="2" style="42" customWidth="1"/>
    <col min="8455" max="8455" width="18.7265625" style="42" customWidth="1"/>
    <col min="8456" max="8456" width="16.1796875" style="42" customWidth="1"/>
    <col min="8457" max="8457" width="14.7265625" style="42" bestFit="1" customWidth="1"/>
    <col min="8458" max="8459" width="14.1796875" style="42" customWidth="1"/>
    <col min="8460" max="8462" width="9.1796875" style="42"/>
    <col min="8463" max="8463" width="12.453125" style="42" customWidth="1"/>
    <col min="8464" max="8464" width="11.26953125" style="42" bestFit="1" customWidth="1"/>
    <col min="8465" max="8466" width="14.26953125" style="42" bestFit="1" customWidth="1"/>
    <col min="8467" max="8467" width="14.26953125" style="42" customWidth="1"/>
    <col min="8468" max="8468" width="16.1796875" style="42" bestFit="1" customWidth="1"/>
    <col min="8469" max="8469" width="9.1796875" style="42"/>
    <col min="8470" max="8471" width="13.54296875" style="42" bestFit="1" customWidth="1"/>
    <col min="8472" max="8704" width="9.1796875" style="42"/>
    <col min="8705" max="8705" width="18.1796875" style="42" customWidth="1"/>
    <col min="8706" max="8706" width="14.7265625" style="42" bestFit="1" customWidth="1"/>
    <col min="8707" max="8707" width="15.81640625" style="42" customWidth="1"/>
    <col min="8708" max="8708" width="2.1796875" style="42" customWidth="1"/>
    <col min="8709" max="8709" width="13.7265625" style="42" customWidth="1"/>
    <col min="8710" max="8710" width="2" style="42" customWidth="1"/>
    <col min="8711" max="8711" width="18.7265625" style="42" customWidth="1"/>
    <col min="8712" max="8712" width="16.1796875" style="42" customWidth="1"/>
    <col min="8713" max="8713" width="14.7265625" style="42" bestFit="1" customWidth="1"/>
    <col min="8714" max="8715" width="14.1796875" style="42" customWidth="1"/>
    <col min="8716" max="8718" width="9.1796875" style="42"/>
    <col min="8719" max="8719" width="12.453125" style="42" customWidth="1"/>
    <col min="8720" max="8720" width="11.26953125" style="42" bestFit="1" customWidth="1"/>
    <col min="8721" max="8722" width="14.26953125" style="42" bestFit="1" customWidth="1"/>
    <col min="8723" max="8723" width="14.26953125" style="42" customWidth="1"/>
    <col min="8724" max="8724" width="16.1796875" style="42" bestFit="1" customWidth="1"/>
    <col min="8725" max="8725" width="9.1796875" style="42"/>
    <col min="8726" max="8727" width="13.54296875" style="42" bestFit="1" customWidth="1"/>
    <col min="8728" max="8960" width="9.1796875" style="42"/>
    <col min="8961" max="8961" width="18.1796875" style="42" customWidth="1"/>
    <col min="8962" max="8962" width="14.7265625" style="42" bestFit="1" customWidth="1"/>
    <col min="8963" max="8963" width="15.81640625" style="42" customWidth="1"/>
    <col min="8964" max="8964" width="2.1796875" style="42" customWidth="1"/>
    <col min="8965" max="8965" width="13.7265625" style="42" customWidth="1"/>
    <col min="8966" max="8966" width="2" style="42" customWidth="1"/>
    <col min="8967" max="8967" width="18.7265625" style="42" customWidth="1"/>
    <col min="8968" max="8968" width="16.1796875" style="42" customWidth="1"/>
    <col min="8969" max="8969" width="14.7265625" style="42" bestFit="1" customWidth="1"/>
    <col min="8970" max="8971" width="14.1796875" style="42" customWidth="1"/>
    <col min="8972" max="8974" width="9.1796875" style="42"/>
    <col min="8975" max="8975" width="12.453125" style="42" customWidth="1"/>
    <col min="8976" max="8976" width="11.26953125" style="42" bestFit="1" customWidth="1"/>
    <col min="8977" max="8978" width="14.26953125" style="42" bestFit="1" customWidth="1"/>
    <col min="8979" max="8979" width="14.26953125" style="42" customWidth="1"/>
    <col min="8980" max="8980" width="16.1796875" style="42" bestFit="1" customWidth="1"/>
    <col min="8981" max="8981" width="9.1796875" style="42"/>
    <col min="8982" max="8983" width="13.54296875" style="42" bestFit="1" customWidth="1"/>
    <col min="8984" max="9216" width="9.1796875" style="42"/>
    <col min="9217" max="9217" width="18.1796875" style="42" customWidth="1"/>
    <col min="9218" max="9218" width="14.7265625" style="42" bestFit="1" customWidth="1"/>
    <col min="9219" max="9219" width="15.81640625" style="42" customWidth="1"/>
    <col min="9220" max="9220" width="2.1796875" style="42" customWidth="1"/>
    <col min="9221" max="9221" width="13.7265625" style="42" customWidth="1"/>
    <col min="9222" max="9222" width="2" style="42" customWidth="1"/>
    <col min="9223" max="9223" width="18.7265625" style="42" customWidth="1"/>
    <col min="9224" max="9224" width="16.1796875" style="42" customWidth="1"/>
    <col min="9225" max="9225" width="14.7265625" style="42" bestFit="1" customWidth="1"/>
    <col min="9226" max="9227" width="14.1796875" style="42" customWidth="1"/>
    <col min="9228" max="9230" width="9.1796875" style="42"/>
    <col min="9231" max="9231" width="12.453125" style="42" customWidth="1"/>
    <col min="9232" max="9232" width="11.26953125" style="42" bestFit="1" customWidth="1"/>
    <col min="9233" max="9234" width="14.26953125" style="42" bestFit="1" customWidth="1"/>
    <col min="9235" max="9235" width="14.26953125" style="42" customWidth="1"/>
    <col min="9236" max="9236" width="16.1796875" style="42" bestFit="1" customWidth="1"/>
    <col min="9237" max="9237" width="9.1796875" style="42"/>
    <col min="9238" max="9239" width="13.54296875" style="42" bestFit="1" customWidth="1"/>
    <col min="9240" max="9472" width="9.1796875" style="42"/>
    <col min="9473" max="9473" width="18.1796875" style="42" customWidth="1"/>
    <col min="9474" max="9474" width="14.7265625" style="42" bestFit="1" customWidth="1"/>
    <col min="9475" max="9475" width="15.81640625" style="42" customWidth="1"/>
    <col min="9476" max="9476" width="2.1796875" style="42" customWidth="1"/>
    <col min="9477" max="9477" width="13.7265625" style="42" customWidth="1"/>
    <col min="9478" max="9478" width="2" style="42" customWidth="1"/>
    <col min="9479" max="9479" width="18.7265625" style="42" customWidth="1"/>
    <col min="9480" max="9480" width="16.1796875" style="42" customWidth="1"/>
    <col min="9481" max="9481" width="14.7265625" style="42" bestFit="1" customWidth="1"/>
    <col min="9482" max="9483" width="14.1796875" style="42" customWidth="1"/>
    <col min="9484" max="9486" width="9.1796875" style="42"/>
    <col min="9487" max="9487" width="12.453125" style="42" customWidth="1"/>
    <col min="9488" max="9488" width="11.26953125" style="42" bestFit="1" customWidth="1"/>
    <col min="9489" max="9490" width="14.26953125" style="42" bestFit="1" customWidth="1"/>
    <col min="9491" max="9491" width="14.26953125" style="42" customWidth="1"/>
    <col min="9492" max="9492" width="16.1796875" style="42" bestFit="1" customWidth="1"/>
    <col min="9493" max="9493" width="9.1796875" style="42"/>
    <col min="9494" max="9495" width="13.54296875" style="42" bestFit="1" customWidth="1"/>
    <col min="9496" max="9728" width="9.1796875" style="42"/>
    <col min="9729" max="9729" width="18.1796875" style="42" customWidth="1"/>
    <col min="9730" max="9730" width="14.7265625" style="42" bestFit="1" customWidth="1"/>
    <col min="9731" max="9731" width="15.81640625" style="42" customWidth="1"/>
    <col min="9732" max="9732" width="2.1796875" style="42" customWidth="1"/>
    <col min="9733" max="9733" width="13.7265625" style="42" customWidth="1"/>
    <col min="9734" max="9734" width="2" style="42" customWidth="1"/>
    <col min="9735" max="9735" width="18.7265625" style="42" customWidth="1"/>
    <col min="9736" max="9736" width="16.1796875" style="42" customWidth="1"/>
    <col min="9737" max="9737" width="14.7265625" style="42" bestFit="1" customWidth="1"/>
    <col min="9738" max="9739" width="14.1796875" style="42" customWidth="1"/>
    <col min="9740" max="9742" width="9.1796875" style="42"/>
    <col min="9743" max="9743" width="12.453125" style="42" customWidth="1"/>
    <col min="9744" max="9744" width="11.26953125" style="42" bestFit="1" customWidth="1"/>
    <col min="9745" max="9746" width="14.26953125" style="42" bestFit="1" customWidth="1"/>
    <col min="9747" max="9747" width="14.26953125" style="42" customWidth="1"/>
    <col min="9748" max="9748" width="16.1796875" style="42" bestFit="1" customWidth="1"/>
    <col min="9749" max="9749" width="9.1796875" style="42"/>
    <col min="9750" max="9751" width="13.54296875" style="42" bestFit="1" customWidth="1"/>
    <col min="9752" max="9984" width="9.1796875" style="42"/>
    <col min="9985" max="9985" width="18.1796875" style="42" customWidth="1"/>
    <col min="9986" max="9986" width="14.7265625" style="42" bestFit="1" customWidth="1"/>
    <col min="9987" max="9987" width="15.81640625" style="42" customWidth="1"/>
    <col min="9988" max="9988" width="2.1796875" style="42" customWidth="1"/>
    <col min="9989" max="9989" width="13.7265625" style="42" customWidth="1"/>
    <col min="9990" max="9990" width="2" style="42" customWidth="1"/>
    <col min="9991" max="9991" width="18.7265625" style="42" customWidth="1"/>
    <col min="9992" max="9992" width="16.1796875" style="42" customWidth="1"/>
    <col min="9993" max="9993" width="14.7265625" style="42" bestFit="1" customWidth="1"/>
    <col min="9994" max="9995" width="14.1796875" style="42" customWidth="1"/>
    <col min="9996" max="9998" width="9.1796875" style="42"/>
    <col min="9999" max="9999" width="12.453125" style="42" customWidth="1"/>
    <col min="10000" max="10000" width="11.26953125" style="42" bestFit="1" customWidth="1"/>
    <col min="10001" max="10002" width="14.26953125" style="42" bestFit="1" customWidth="1"/>
    <col min="10003" max="10003" width="14.26953125" style="42" customWidth="1"/>
    <col min="10004" max="10004" width="16.1796875" style="42" bestFit="1" customWidth="1"/>
    <col min="10005" max="10005" width="9.1796875" style="42"/>
    <col min="10006" max="10007" width="13.54296875" style="42" bestFit="1" customWidth="1"/>
    <col min="10008" max="10240" width="9.1796875" style="42"/>
    <col min="10241" max="10241" width="18.1796875" style="42" customWidth="1"/>
    <col min="10242" max="10242" width="14.7265625" style="42" bestFit="1" customWidth="1"/>
    <col min="10243" max="10243" width="15.81640625" style="42" customWidth="1"/>
    <col min="10244" max="10244" width="2.1796875" style="42" customWidth="1"/>
    <col min="10245" max="10245" width="13.7265625" style="42" customWidth="1"/>
    <col min="10246" max="10246" width="2" style="42" customWidth="1"/>
    <col min="10247" max="10247" width="18.7265625" style="42" customWidth="1"/>
    <col min="10248" max="10248" width="16.1796875" style="42" customWidth="1"/>
    <col min="10249" max="10249" width="14.7265625" style="42" bestFit="1" customWidth="1"/>
    <col min="10250" max="10251" width="14.1796875" style="42" customWidth="1"/>
    <col min="10252" max="10254" width="9.1796875" style="42"/>
    <col min="10255" max="10255" width="12.453125" style="42" customWidth="1"/>
    <col min="10256" max="10256" width="11.26953125" style="42" bestFit="1" customWidth="1"/>
    <col min="10257" max="10258" width="14.26953125" style="42" bestFit="1" customWidth="1"/>
    <col min="10259" max="10259" width="14.26953125" style="42" customWidth="1"/>
    <col min="10260" max="10260" width="16.1796875" style="42" bestFit="1" customWidth="1"/>
    <col min="10261" max="10261" width="9.1796875" style="42"/>
    <col min="10262" max="10263" width="13.54296875" style="42" bestFit="1" customWidth="1"/>
    <col min="10264" max="10496" width="9.1796875" style="42"/>
    <col min="10497" max="10497" width="18.1796875" style="42" customWidth="1"/>
    <col min="10498" max="10498" width="14.7265625" style="42" bestFit="1" customWidth="1"/>
    <col min="10499" max="10499" width="15.81640625" style="42" customWidth="1"/>
    <col min="10500" max="10500" width="2.1796875" style="42" customWidth="1"/>
    <col min="10501" max="10501" width="13.7265625" style="42" customWidth="1"/>
    <col min="10502" max="10502" width="2" style="42" customWidth="1"/>
    <col min="10503" max="10503" width="18.7265625" style="42" customWidth="1"/>
    <col min="10504" max="10504" width="16.1796875" style="42" customWidth="1"/>
    <col min="10505" max="10505" width="14.7265625" style="42" bestFit="1" customWidth="1"/>
    <col min="10506" max="10507" width="14.1796875" style="42" customWidth="1"/>
    <col min="10508" max="10510" width="9.1796875" style="42"/>
    <col min="10511" max="10511" width="12.453125" style="42" customWidth="1"/>
    <col min="10512" max="10512" width="11.26953125" style="42" bestFit="1" customWidth="1"/>
    <col min="10513" max="10514" width="14.26953125" style="42" bestFit="1" customWidth="1"/>
    <col min="10515" max="10515" width="14.26953125" style="42" customWidth="1"/>
    <col min="10516" max="10516" width="16.1796875" style="42" bestFit="1" customWidth="1"/>
    <col min="10517" max="10517" width="9.1796875" style="42"/>
    <col min="10518" max="10519" width="13.54296875" style="42" bestFit="1" customWidth="1"/>
    <col min="10520" max="10752" width="9.1796875" style="42"/>
    <col min="10753" max="10753" width="18.1796875" style="42" customWidth="1"/>
    <col min="10754" max="10754" width="14.7265625" style="42" bestFit="1" customWidth="1"/>
    <col min="10755" max="10755" width="15.81640625" style="42" customWidth="1"/>
    <col min="10756" max="10756" width="2.1796875" style="42" customWidth="1"/>
    <col min="10757" max="10757" width="13.7265625" style="42" customWidth="1"/>
    <col min="10758" max="10758" width="2" style="42" customWidth="1"/>
    <col min="10759" max="10759" width="18.7265625" style="42" customWidth="1"/>
    <col min="10760" max="10760" width="16.1796875" style="42" customWidth="1"/>
    <col min="10761" max="10761" width="14.7265625" style="42" bestFit="1" customWidth="1"/>
    <col min="10762" max="10763" width="14.1796875" style="42" customWidth="1"/>
    <col min="10764" max="10766" width="9.1796875" style="42"/>
    <col min="10767" max="10767" width="12.453125" style="42" customWidth="1"/>
    <col min="10768" max="10768" width="11.26953125" style="42" bestFit="1" customWidth="1"/>
    <col min="10769" max="10770" width="14.26953125" style="42" bestFit="1" customWidth="1"/>
    <col min="10771" max="10771" width="14.26953125" style="42" customWidth="1"/>
    <col min="10772" max="10772" width="16.1796875" style="42" bestFit="1" customWidth="1"/>
    <col min="10773" max="10773" width="9.1796875" style="42"/>
    <col min="10774" max="10775" width="13.54296875" style="42" bestFit="1" customWidth="1"/>
    <col min="10776" max="11008" width="9.1796875" style="42"/>
    <col min="11009" max="11009" width="18.1796875" style="42" customWidth="1"/>
    <col min="11010" max="11010" width="14.7265625" style="42" bestFit="1" customWidth="1"/>
    <col min="11011" max="11011" width="15.81640625" style="42" customWidth="1"/>
    <col min="11012" max="11012" width="2.1796875" style="42" customWidth="1"/>
    <col min="11013" max="11013" width="13.7265625" style="42" customWidth="1"/>
    <col min="11014" max="11014" width="2" style="42" customWidth="1"/>
    <col min="11015" max="11015" width="18.7265625" style="42" customWidth="1"/>
    <col min="11016" max="11016" width="16.1796875" style="42" customWidth="1"/>
    <col min="11017" max="11017" width="14.7265625" style="42" bestFit="1" customWidth="1"/>
    <col min="11018" max="11019" width="14.1796875" style="42" customWidth="1"/>
    <col min="11020" max="11022" width="9.1796875" style="42"/>
    <col min="11023" max="11023" width="12.453125" style="42" customWidth="1"/>
    <col min="11024" max="11024" width="11.26953125" style="42" bestFit="1" customWidth="1"/>
    <col min="11025" max="11026" width="14.26953125" style="42" bestFit="1" customWidth="1"/>
    <col min="11027" max="11027" width="14.26953125" style="42" customWidth="1"/>
    <col min="11028" max="11028" width="16.1796875" style="42" bestFit="1" customWidth="1"/>
    <col min="11029" max="11029" width="9.1796875" style="42"/>
    <col min="11030" max="11031" width="13.54296875" style="42" bestFit="1" customWidth="1"/>
    <col min="11032" max="11264" width="9.1796875" style="42"/>
    <col min="11265" max="11265" width="18.1796875" style="42" customWidth="1"/>
    <col min="11266" max="11266" width="14.7265625" style="42" bestFit="1" customWidth="1"/>
    <col min="11267" max="11267" width="15.81640625" style="42" customWidth="1"/>
    <col min="11268" max="11268" width="2.1796875" style="42" customWidth="1"/>
    <col min="11269" max="11269" width="13.7265625" style="42" customWidth="1"/>
    <col min="11270" max="11270" width="2" style="42" customWidth="1"/>
    <col min="11271" max="11271" width="18.7265625" style="42" customWidth="1"/>
    <col min="11272" max="11272" width="16.1796875" style="42" customWidth="1"/>
    <col min="11273" max="11273" width="14.7265625" style="42" bestFit="1" customWidth="1"/>
    <col min="11274" max="11275" width="14.1796875" style="42" customWidth="1"/>
    <col min="11276" max="11278" width="9.1796875" style="42"/>
    <col min="11279" max="11279" width="12.453125" style="42" customWidth="1"/>
    <col min="11280" max="11280" width="11.26953125" style="42" bestFit="1" customWidth="1"/>
    <col min="11281" max="11282" width="14.26953125" style="42" bestFit="1" customWidth="1"/>
    <col min="11283" max="11283" width="14.26953125" style="42" customWidth="1"/>
    <col min="11284" max="11284" width="16.1796875" style="42" bestFit="1" customWidth="1"/>
    <col min="11285" max="11285" width="9.1796875" style="42"/>
    <col min="11286" max="11287" width="13.54296875" style="42" bestFit="1" customWidth="1"/>
    <col min="11288" max="11520" width="9.1796875" style="42"/>
    <col min="11521" max="11521" width="18.1796875" style="42" customWidth="1"/>
    <col min="11522" max="11522" width="14.7265625" style="42" bestFit="1" customWidth="1"/>
    <col min="11523" max="11523" width="15.81640625" style="42" customWidth="1"/>
    <col min="11524" max="11524" width="2.1796875" style="42" customWidth="1"/>
    <col min="11525" max="11525" width="13.7265625" style="42" customWidth="1"/>
    <col min="11526" max="11526" width="2" style="42" customWidth="1"/>
    <col min="11527" max="11527" width="18.7265625" style="42" customWidth="1"/>
    <col min="11528" max="11528" width="16.1796875" style="42" customWidth="1"/>
    <col min="11529" max="11529" width="14.7265625" style="42" bestFit="1" customWidth="1"/>
    <col min="11530" max="11531" width="14.1796875" style="42" customWidth="1"/>
    <col min="11532" max="11534" width="9.1796875" style="42"/>
    <col min="11535" max="11535" width="12.453125" style="42" customWidth="1"/>
    <col min="11536" max="11536" width="11.26953125" style="42" bestFit="1" customWidth="1"/>
    <col min="11537" max="11538" width="14.26953125" style="42" bestFit="1" customWidth="1"/>
    <col min="11539" max="11539" width="14.26953125" style="42" customWidth="1"/>
    <col min="11540" max="11540" width="16.1796875" style="42" bestFit="1" customWidth="1"/>
    <col min="11541" max="11541" width="9.1796875" style="42"/>
    <col min="11542" max="11543" width="13.54296875" style="42" bestFit="1" customWidth="1"/>
    <col min="11544" max="11776" width="9.1796875" style="42"/>
    <col min="11777" max="11777" width="18.1796875" style="42" customWidth="1"/>
    <col min="11778" max="11778" width="14.7265625" style="42" bestFit="1" customWidth="1"/>
    <col min="11779" max="11779" width="15.81640625" style="42" customWidth="1"/>
    <col min="11780" max="11780" width="2.1796875" style="42" customWidth="1"/>
    <col min="11781" max="11781" width="13.7265625" style="42" customWidth="1"/>
    <col min="11782" max="11782" width="2" style="42" customWidth="1"/>
    <col min="11783" max="11783" width="18.7265625" style="42" customWidth="1"/>
    <col min="11784" max="11784" width="16.1796875" style="42" customWidth="1"/>
    <col min="11785" max="11785" width="14.7265625" style="42" bestFit="1" customWidth="1"/>
    <col min="11786" max="11787" width="14.1796875" style="42" customWidth="1"/>
    <col min="11788" max="11790" width="9.1796875" style="42"/>
    <col min="11791" max="11791" width="12.453125" style="42" customWidth="1"/>
    <col min="11792" max="11792" width="11.26953125" style="42" bestFit="1" customWidth="1"/>
    <col min="11793" max="11794" width="14.26953125" style="42" bestFit="1" customWidth="1"/>
    <col min="11795" max="11795" width="14.26953125" style="42" customWidth="1"/>
    <col min="11796" max="11796" width="16.1796875" style="42" bestFit="1" customWidth="1"/>
    <col min="11797" max="11797" width="9.1796875" style="42"/>
    <col min="11798" max="11799" width="13.54296875" style="42" bestFit="1" customWidth="1"/>
    <col min="11800" max="12032" width="9.1796875" style="42"/>
    <col min="12033" max="12033" width="18.1796875" style="42" customWidth="1"/>
    <col min="12034" max="12034" width="14.7265625" style="42" bestFit="1" customWidth="1"/>
    <col min="12035" max="12035" width="15.81640625" style="42" customWidth="1"/>
    <col min="12036" max="12036" width="2.1796875" style="42" customWidth="1"/>
    <col min="12037" max="12037" width="13.7265625" style="42" customWidth="1"/>
    <col min="12038" max="12038" width="2" style="42" customWidth="1"/>
    <col min="12039" max="12039" width="18.7265625" style="42" customWidth="1"/>
    <col min="12040" max="12040" width="16.1796875" style="42" customWidth="1"/>
    <col min="12041" max="12041" width="14.7265625" style="42" bestFit="1" customWidth="1"/>
    <col min="12042" max="12043" width="14.1796875" style="42" customWidth="1"/>
    <col min="12044" max="12046" width="9.1796875" style="42"/>
    <col min="12047" max="12047" width="12.453125" style="42" customWidth="1"/>
    <col min="12048" max="12048" width="11.26953125" style="42" bestFit="1" customWidth="1"/>
    <col min="12049" max="12050" width="14.26953125" style="42" bestFit="1" customWidth="1"/>
    <col min="12051" max="12051" width="14.26953125" style="42" customWidth="1"/>
    <col min="12052" max="12052" width="16.1796875" style="42" bestFit="1" customWidth="1"/>
    <col min="12053" max="12053" width="9.1796875" style="42"/>
    <col min="12054" max="12055" width="13.54296875" style="42" bestFit="1" customWidth="1"/>
    <col min="12056" max="12288" width="9.1796875" style="42"/>
    <col min="12289" max="12289" width="18.1796875" style="42" customWidth="1"/>
    <col min="12290" max="12290" width="14.7265625" style="42" bestFit="1" customWidth="1"/>
    <col min="12291" max="12291" width="15.81640625" style="42" customWidth="1"/>
    <col min="12292" max="12292" width="2.1796875" style="42" customWidth="1"/>
    <col min="12293" max="12293" width="13.7265625" style="42" customWidth="1"/>
    <col min="12294" max="12294" width="2" style="42" customWidth="1"/>
    <col min="12295" max="12295" width="18.7265625" style="42" customWidth="1"/>
    <col min="12296" max="12296" width="16.1796875" style="42" customWidth="1"/>
    <col min="12297" max="12297" width="14.7265625" style="42" bestFit="1" customWidth="1"/>
    <col min="12298" max="12299" width="14.1796875" style="42" customWidth="1"/>
    <col min="12300" max="12302" width="9.1796875" style="42"/>
    <col min="12303" max="12303" width="12.453125" style="42" customWidth="1"/>
    <col min="12304" max="12304" width="11.26953125" style="42" bestFit="1" customWidth="1"/>
    <col min="12305" max="12306" width="14.26953125" style="42" bestFit="1" customWidth="1"/>
    <col min="12307" max="12307" width="14.26953125" style="42" customWidth="1"/>
    <col min="12308" max="12308" width="16.1796875" style="42" bestFit="1" customWidth="1"/>
    <col min="12309" max="12309" width="9.1796875" style="42"/>
    <col min="12310" max="12311" width="13.54296875" style="42" bestFit="1" customWidth="1"/>
    <col min="12312" max="12544" width="9.1796875" style="42"/>
    <col min="12545" max="12545" width="18.1796875" style="42" customWidth="1"/>
    <col min="12546" max="12546" width="14.7265625" style="42" bestFit="1" customWidth="1"/>
    <col min="12547" max="12547" width="15.81640625" style="42" customWidth="1"/>
    <col min="12548" max="12548" width="2.1796875" style="42" customWidth="1"/>
    <col min="12549" max="12549" width="13.7265625" style="42" customWidth="1"/>
    <col min="12550" max="12550" width="2" style="42" customWidth="1"/>
    <col min="12551" max="12551" width="18.7265625" style="42" customWidth="1"/>
    <col min="12552" max="12552" width="16.1796875" style="42" customWidth="1"/>
    <col min="12553" max="12553" width="14.7265625" style="42" bestFit="1" customWidth="1"/>
    <col min="12554" max="12555" width="14.1796875" style="42" customWidth="1"/>
    <col min="12556" max="12558" width="9.1796875" style="42"/>
    <col min="12559" max="12559" width="12.453125" style="42" customWidth="1"/>
    <col min="12560" max="12560" width="11.26953125" style="42" bestFit="1" customWidth="1"/>
    <col min="12561" max="12562" width="14.26953125" style="42" bestFit="1" customWidth="1"/>
    <col min="12563" max="12563" width="14.26953125" style="42" customWidth="1"/>
    <col min="12564" max="12564" width="16.1796875" style="42" bestFit="1" customWidth="1"/>
    <col min="12565" max="12565" width="9.1796875" style="42"/>
    <col min="12566" max="12567" width="13.54296875" style="42" bestFit="1" customWidth="1"/>
    <col min="12568" max="12800" width="9.1796875" style="42"/>
    <col min="12801" max="12801" width="18.1796875" style="42" customWidth="1"/>
    <col min="12802" max="12802" width="14.7265625" style="42" bestFit="1" customWidth="1"/>
    <col min="12803" max="12803" width="15.81640625" style="42" customWidth="1"/>
    <col min="12804" max="12804" width="2.1796875" style="42" customWidth="1"/>
    <col min="12805" max="12805" width="13.7265625" style="42" customWidth="1"/>
    <col min="12806" max="12806" width="2" style="42" customWidth="1"/>
    <col min="12807" max="12807" width="18.7265625" style="42" customWidth="1"/>
    <col min="12808" max="12808" width="16.1796875" style="42" customWidth="1"/>
    <col min="12809" max="12809" width="14.7265625" style="42" bestFit="1" customWidth="1"/>
    <col min="12810" max="12811" width="14.1796875" style="42" customWidth="1"/>
    <col min="12812" max="12814" width="9.1796875" style="42"/>
    <col min="12815" max="12815" width="12.453125" style="42" customWidth="1"/>
    <col min="12816" max="12816" width="11.26953125" style="42" bestFit="1" customWidth="1"/>
    <col min="12817" max="12818" width="14.26953125" style="42" bestFit="1" customWidth="1"/>
    <col min="12819" max="12819" width="14.26953125" style="42" customWidth="1"/>
    <col min="12820" max="12820" width="16.1796875" style="42" bestFit="1" customWidth="1"/>
    <col min="12821" max="12821" width="9.1796875" style="42"/>
    <col min="12822" max="12823" width="13.54296875" style="42" bestFit="1" customWidth="1"/>
    <col min="12824" max="13056" width="9.1796875" style="42"/>
    <col min="13057" max="13057" width="18.1796875" style="42" customWidth="1"/>
    <col min="13058" max="13058" width="14.7265625" style="42" bestFit="1" customWidth="1"/>
    <col min="13059" max="13059" width="15.81640625" style="42" customWidth="1"/>
    <col min="13060" max="13060" width="2.1796875" style="42" customWidth="1"/>
    <col min="13061" max="13061" width="13.7265625" style="42" customWidth="1"/>
    <col min="13062" max="13062" width="2" style="42" customWidth="1"/>
    <col min="13063" max="13063" width="18.7265625" style="42" customWidth="1"/>
    <col min="13064" max="13064" width="16.1796875" style="42" customWidth="1"/>
    <col min="13065" max="13065" width="14.7265625" style="42" bestFit="1" customWidth="1"/>
    <col min="13066" max="13067" width="14.1796875" style="42" customWidth="1"/>
    <col min="13068" max="13070" width="9.1796875" style="42"/>
    <col min="13071" max="13071" width="12.453125" style="42" customWidth="1"/>
    <col min="13072" max="13072" width="11.26953125" style="42" bestFit="1" customWidth="1"/>
    <col min="13073" max="13074" width="14.26953125" style="42" bestFit="1" customWidth="1"/>
    <col min="13075" max="13075" width="14.26953125" style="42" customWidth="1"/>
    <col min="13076" max="13076" width="16.1796875" style="42" bestFit="1" customWidth="1"/>
    <col min="13077" max="13077" width="9.1796875" style="42"/>
    <col min="13078" max="13079" width="13.54296875" style="42" bestFit="1" customWidth="1"/>
    <col min="13080" max="13312" width="9.1796875" style="42"/>
    <col min="13313" max="13313" width="18.1796875" style="42" customWidth="1"/>
    <col min="13314" max="13314" width="14.7265625" style="42" bestFit="1" customWidth="1"/>
    <col min="13315" max="13315" width="15.81640625" style="42" customWidth="1"/>
    <col min="13316" max="13316" width="2.1796875" style="42" customWidth="1"/>
    <col min="13317" max="13317" width="13.7265625" style="42" customWidth="1"/>
    <col min="13318" max="13318" width="2" style="42" customWidth="1"/>
    <col min="13319" max="13319" width="18.7265625" style="42" customWidth="1"/>
    <col min="13320" max="13320" width="16.1796875" style="42" customWidth="1"/>
    <col min="13321" max="13321" width="14.7265625" style="42" bestFit="1" customWidth="1"/>
    <col min="13322" max="13323" width="14.1796875" style="42" customWidth="1"/>
    <col min="13324" max="13326" width="9.1796875" style="42"/>
    <col min="13327" max="13327" width="12.453125" style="42" customWidth="1"/>
    <col min="13328" max="13328" width="11.26953125" style="42" bestFit="1" customWidth="1"/>
    <col min="13329" max="13330" width="14.26953125" style="42" bestFit="1" customWidth="1"/>
    <col min="13331" max="13331" width="14.26953125" style="42" customWidth="1"/>
    <col min="13332" max="13332" width="16.1796875" style="42" bestFit="1" customWidth="1"/>
    <col min="13333" max="13333" width="9.1796875" style="42"/>
    <col min="13334" max="13335" width="13.54296875" style="42" bestFit="1" customWidth="1"/>
    <col min="13336" max="13568" width="9.1796875" style="42"/>
    <col min="13569" max="13569" width="18.1796875" style="42" customWidth="1"/>
    <col min="13570" max="13570" width="14.7265625" style="42" bestFit="1" customWidth="1"/>
    <col min="13571" max="13571" width="15.81640625" style="42" customWidth="1"/>
    <col min="13572" max="13572" width="2.1796875" style="42" customWidth="1"/>
    <col min="13573" max="13573" width="13.7265625" style="42" customWidth="1"/>
    <col min="13574" max="13574" width="2" style="42" customWidth="1"/>
    <col min="13575" max="13575" width="18.7265625" style="42" customWidth="1"/>
    <col min="13576" max="13576" width="16.1796875" style="42" customWidth="1"/>
    <col min="13577" max="13577" width="14.7265625" style="42" bestFit="1" customWidth="1"/>
    <col min="13578" max="13579" width="14.1796875" style="42" customWidth="1"/>
    <col min="13580" max="13582" width="9.1796875" style="42"/>
    <col min="13583" max="13583" width="12.453125" style="42" customWidth="1"/>
    <col min="13584" max="13584" width="11.26953125" style="42" bestFit="1" customWidth="1"/>
    <col min="13585" max="13586" width="14.26953125" style="42" bestFit="1" customWidth="1"/>
    <col min="13587" max="13587" width="14.26953125" style="42" customWidth="1"/>
    <col min="13588" max="13588" width="16.1796875" style="42" bestFit="1" customWidth="1"/>
    <col min="13589" max="13589" width="9.1796875" style="42"/>
    <col min="13590" max="13591" width="13.54296875" style="42" bestFit="1" customWidth="1"/>
    <col min="13592" max="13824" width="9.1796875" style="42"/>
    <col min="13825" max="13825" width="18.1796875" style="42" customWidth="1"/>
    <col min="13826" max="13826" width="14.7265625" style="42" bestFit="1" customWidth="1"/>
    <col min="13827" max="13827" width="15.81640625" style="42" customWidth="1"/>
    <col min="13828" max="13828" width="2.1796875" style="42" customWidth="1"/>
    <col min="13829" max="13829" width="13.7265625" style="42" customWidth="1"/>
    <col min="13830" max="13830" width="2" style="42" customWidth="1"/>
    <col min="13831" max="13831" width="18.7265625" style="42" customWidth="1"/>
    <col min="13832" max="13832" width="16.1796875" style="42" customWidth="1"/>
    <col min="13833" max="13833" width="14.7265625" style="42" bestFit="1" customWidth="1"/>
    <col min="13834" max="13835" width="14.1796875" style="42" customWidth="1"/>
    <col min="13836" max="13838" width="9.1796875" style="42"/>
    <col min="13839" max="13839" width="12.453125" style="42" customWidth="1"/>
    <col min="13840" max="13840" width="11.26953125" style="42" bestFit="1" customWidth="1"/>
    <col min="13841" max="13842" width="14.26953125" style="42" bestFit="1" customWidth="1"/>
    <col min="13843" max="13843" width="14.26953125" style="42" customWidth="1"/>
    <col min="13844" max="13844" width="16.1796875" style="42" bestFit="1" customWidth="1"/>
    <col min="13845" max="13845" width="9.1796875" style="42"/>
    <col min="13846" max="13847" width="13.54296875" style="42" bestFit="1" customWidth="1"/>
    <col min="13848" max="14080" width="9.1796875" style="42"/>
    <col min="14081" max="14081" width="18.1796875" style="42" customWidth="1"/>
    <col min="14082" max="14082" width="14.7265625" style="42" bestFit="1" customWidth="1"/>
    <col min="14083" max="14083" width="15.81640625" style="42" customWidth="1"/>
    <col min="14084" max="14084" width="2.1796875" style="42" customWidth="1"/>
    <col min="14085" max="14085" width="13.7265625" style="42" customWidth="1"/>
    <col min="14086" max="14086" width="2" style="42" customWidth="1"/>
    <col min="14087" max="14087" width="18.7265625" style="42" customWidth="1"/>
    <col min="14088" max="14088" width="16.1796875" style="42" customWidth="1"/>
    <col min="14089" max="14089" width="14.7265625" style="42" bestFit="1" customWidth="1"/>
    <col min="14090" max="14091" width="14.1796875" style="42" customWidth="1"/>
    <col min="14092" max="14094" width="9.1796875" style="42"/>
    <col min="14095" max="14095" width="12.453125" style="42" customWidth="1"/>
    <col min="14096" max="14096" width="11.26953125" style="42" bestFit="1" customWidth="1"/>
    <col min="14097" max="14098" width="14.26953125" style="42" bestFit="1" customWidth="1"/>
    <col min="14099" max="14099" width="14.26953125" style="42" customWidth="1"/>
    <col min="14100" max="14100" width="16.1796875" style="42" bestFit="1" customWidth="1"/>
    <col min="14101" max="14101" width="9.1796875" style="42"/>
    <col min="14102" max="14103" width="13.54296875" style="42" bestFit="1" customWidth="1"/>
    <col min="14104" max="14336" width="9.1796875" style="42"/>
    <col min="14337" max="14337" width="18.1796875" style="42" customWidth="1"/>
    <col min="14338" max="14338" width="14.7265625" style="42" bestFit="1" customWidth="1"/>
    <col min="14339" max="14339" width="15.81640625" style="42" customWidth="1"/>
    <col min="14340" max="14340" width="2.1796875" style="42" customWidth="1"/>
    <col min="14341" max="14341" width="13.7265625" style="42" customWidth="1"/>
    <col min="14342" max="14342" width="2" style="42" customWidth="1"/>
    <col min="14343" max="14343" width="18.7265625" style="42" customWidth="1"/>
    <col min="14344" max="14344" width="16.1796875" style="42" customWidth="1"/>
    <col min="14345" max="14345" width="14.7265625" style="42" bestFit="1" customWidth="1"/>
    <col min="14346" max="14347" width="14.1796875" style="42" customWidth="1"/>
    <col min="14348" max="14350" width="9.1796875" style="42"/>
    <col min="14351" max="14351" width="12.453125" style="42" customWidth="1"/>
    <col min="14352" max="14352" width="11.26953125" style="42" bestFit="1" customWidth="1"/>
    <col min="14353" max="14354" width="14.26953125" style="42" bestFit="1" customWidth="1"/>
    <col min="14355" max="14355" width="14.26953125" style="42" customWidth="1"/>
    <col min="14356" max="14356" width="16.1796875" style="42" bestFit="1" customWidth="1"/>
    <col min="14357" max="14357" width="9.1796875" style="42"/>
    <col min="14358" max="14359" width="13.54296875" style="42" bestFit="1" customWidth="1"/>
    <col min="14360" max="14592" width="9.1796875" style="42"/>
    <col min="14593" max="14593" width="18.1796875" style="42" customWidth="1"/>
    <col min="14594" max="14594" width="14.7265625" style="42" bestFit="1" customWidth="1"/>
    <col min="14595" max="14595" width="15.81640625" style="42" customWidth="1"/>
    <col min="14596" max="14596" width="2.1796875" style="42" customWidth="1"/>
    <col min="14597" max="14597" width="13.7265625" style="42" customWidth="1"/>
    <col min="14598" max="14598" width="2" style="42" customWidth="1"/>
    <col min="14599" max="14599" width="18.7265625" style="42" customWidth="1"/>
    <col min="14600" max="14600" width="16.1796875" style="42" customWidth="1"/>
    <col min="14601" max="14601" width="14.7265625" style="42" bestFit="1" customWidth="1"/>
    <col min="14602" max="14603" width="14.1796875" style="42" customWidth="1"/>
    <col min="14604" max="14606" width="9.1796875" style="42"/>
    <col min="14607" max="14607" width="12.453125" style="42" customWidth="1"/>
    <col min="14608" max="14608" width="11.26953125" style="42" bestFit="1" customWidth="1"/>
    <col min="14609" max="14610" width="14.26953125" style="42" bestFit="1" customWidth="1"/>
    <col min="14611" max="14611" width="14.26953125" style="42" customWidth="1"/>
    <col min="14612" max="14612" width="16.1796875" style="42" bestFit="1" customWidth="1"/>
    <col min="14613" max="14613" width="9.1796875" style="42"/>
    <col min="14614" max="14615" width="13.54296875" style="42" bestFit="1" customWidth="1"/>
    <col min="14616" max="14848" width="9.1796875" style="42"/>
    <col min="14849" max="14849" width="18.1796875" style="42" customWidth="1"/>
    <col min="14850" max="14850" width="14.7265625" style="42" bestFit="1" customWidth="1"/>
    <col min="14851" max="14851" width="15.81640625" style="42" customWidth="1"/>
    <col min="14852" max="14852" width="2.1796875" style="42" customWidth="1"/>
    <col min="14853" max="14853" width="13.7265625" style="42" customWidth="1"/>
    <col min="14854" max="14854" width="2" style="42" customWidth="1"/>
    <col min="14855" max="14855" width="18.7265625" style="42" customWidth="1"/>
    <col min="14856" max="14856" width="16.1796875" style="42" customWidth="1"/>
    <col min="14857" max="14857" width="14.7265625" style="42" bestFit="1" customWidth="1"/>
    <col min="14858" max="14859" width="14.1796875" style="42" customWidth="1"/>
    <col min="14860" max="14862" width="9.1796875" style="42"/>
    <col min="14863" max="14863" width="12.453125" style="42" customWidth="1"/>
    <col min="14864" max="14864" width="11.26953125" style="42" bestFit="1" customWidth="1"/>
    <col min="14865" max="14866" width="14.26953125" style="42" bestFit="1" customWidth="1"/>
    <col min="14867" max="14867" width="14.26953125" style="42" customWidth="1"/>
    <col min="14868" max="14868" width="16.1796875" style="42" bestFit="1" customWidth="1"/>
    <col min="14869" max="14869" width="9.1796875" style="42"/>
    <col min="14870" max="14871" width="13.54296875" style="42" bestFit="1" customWidth="1"/>
    <col min="14872" max="15104" width="9.1796875" style="42"/>
    <col min="15105" max="15105" width="18.1796875" style="42" customWidth="1"/>
    <col min="15106" max="15106" width="14.7265625" style="42" bestFit="1" customWidth="1"/>
    <col min="15107" max="15107" width="15.81640625" style="42" customWidth="1"/>
    <col min="15108" max="15108" width="2.1796875" style="42" customWidth="1"/>
    <col min="15109" max="15109" width="13.7265625" style="42" customWidth="1"/>
    <col min="15110" max="15110" width="2" style="42" customWidth="1"/>
    <col min="15111" max="15111" width="18.7265625" style="42" customWidth="1"/>
    <col min="15112" max="15112" width="16.1796875" style="42" customWidth="1"/>
    <col min="15113" max="15113" width="14.7265625" style="42" bestFit="1" customWidth="1"/>
    <col min="15114" max="15115" width="14.1796875" style="42" customWidth="1"/>
    <col min="15116" max="15118" width="9.1796875" style="42"/>
    <col min="15119" max="15119" width="12.453125" style="42" customWidth="1"/>
    <col min="15120" max="15120" width="11.26953125" style="42" bestFit="1" customWidth="1"/>
    <col min="15121" max="15122" width="14.26953125" style="42" bestFit="1" customWidth="1"/>
    <col min="15123" max="15123" width="14.26953125" style="42" customWidth="1"/>
    <col min="15124" max="15124" width="16.1796875" style="42" bestFit="1" customWidth="1"/>
    <col min="15125" max="15125" width="9.1796875" style="42"/>
    <col min="15126" max="15127" width="13.54296875" style="42" bestFit="1" customWidth="1"/>
    <col min="15128" max="15360" width="9.1796875" style="42"/>
    <col min="15361" max="15361" width="18.1796875" style="42" customWidth="1"/>
    <col min="15362" max="15362" width="14.7265625" style="42" bestFit="1" customWidth="1"/>
    <col min="15363" max="15363" width="15.81640625" style="42" customWidth="1"/>
    <col min="15364" max="15364" width="2.1796875" style="42" customWidth="1"/>
    <col min="15365" max="15365" width="13.7265625" style="42" customWidth="1"/>
    <col min="15366" max="15366" width="2" style="42" customWidth="1"/>
    <col min="15367" max="15367" width="18.7265625" style="42" customWidth="1"/>
    <col min="15368" max="15368" width="16.1796875" style="42" customWidth="1"/>
    <col min="15369" max="15369" width="14.7265625" style="42" bestFit="1" customWidth="1"/>
    <col min="15370" max="15371" width="14.1796875" style="42" customWidth="1"/>
    <col min="15372" max="15374" width="9.1796875" style="42"/>
    <col min="15375" max="15375" width="12.453125" style="42" customWidth="1"/>
    <col min="15376" max="15376" width="11.26953125" style="42" bestFit="1" customWidth="1"/>
    <col min="15377" max="15378" width="14.26953125" style="42" bestFit="1" customWidth="1"/>
    <col min="15379" max="15379" width="14.26953125" style="42" customWidth="1"/>
    <col min="15380" max="15380" width="16.1796875" style="42" bestFit="1" customWidth="1"/>
    <col min="15381" max="15381" width="9.1796875" style="42"/>
    <col min="15382" max="15383" width="13.54296875" style="42" bestFit="1" customWidth="1"/>
    <col min="15384" max="15616" width="9.1796875" style="42"/>
    <col min="15617" max="15617" width="18.1796875" style="42" customWidth="1"/>
    <col min="15618" max="15618" width="14.7265625" style="42" bestFit="1" customWidth="1"/>
    <col min="15619" max="15619" width="15.81640625" style="42" customWidth="1"/>
    <col min="15620" max="15620" width="2.1796875" style="42" customWidth="1"/>
    <col min="15621" max="15621" width="13.7265625" style="42" customWidth="1"/>
    <col min="15622" max="15622" width="2" style="42" customWidth="1"/>
    <col min="15623" max="15623" width="18.7265625" style="42" customWidth="1"/>
    <col min="15624" max="15624" width="16.1796875" style="42" customWidth="1"/>
    <col min="15625" max="15625" width="14.7265625" style="42" bestFit="1" customWidth="1"/>
    <col min="15626" max="15627" width="14.1796875" style="42" customWidth="1"/>
    <col min="15628" max="15630" width="9.1796875" style="42"/>
    <col min="15631" max="15631" width="12.453125" style="42" customWidth="1"/>
    <col min="15632" max="15632" width="11.26953125" style="42" bestFit="1" customWidth="1"/>
    <col min="15633" max="15634" width="14.26953125" style="42" bestFit="1" customWidth="1"/>
    <col min="15635" max="15635" width="14.26953125" style="42" customWidth="1"/>
    <col min="15636" max="15636" width="16.1796875" style="42" bestFit="1" customWidth="1"/>
    <col min="15637" max="15637" width="9.1796875" style="42"/>
    <col min="15638" max="15639" width="13.54296875" style="42" bestFit="1" customWidth="1"/>
    <col min="15640" max="15872" width="9.1796875" style="42"/>
    <col min="15873" max="15873" width="18.1796875" style="42" customWidth="1"/>
    <col min="15874" max="15874" width="14.7265625" style="42" bestFit="1" customWidth="1"/>
    <col min="15875" max="15875" width="15.81640625" style="42" customWidth="1"/>
    <col min="15876" max="15876" width="2.1796875" style="42" customWidth="1"/>
    <col min="15877" max="15877" width="13.7265625" style="42" customWidth="1"/>
    <col min="15878" max="15878" width="2" style="42" customWidth="1"/>
    <col min="15879" max="15879" width="18.7265625" style="42" customWidth="1"/>
    <col min="15880" max="15880" width="16.1796875" style="42" customWidth="1"/>
    <col min="15881" max="15881" width="14.7265625" style="42" bestFit="1" customWidth="1"/>
    <col min="15882" max="15883" width="14.1796875" style="42" customWidth="1"/>
    <col min="15884" max="15886" width="9.1796875" style="42"/>
    <col min="15887" max="15887" width="12.453125" style="42" customWidth="1"/>
    <col min="15888" max="15888" width="11.26953125" style="42" bestFit="1" customWidth="1"/>
    <col min="15889" max="15890" width="14.26953125" style="42" bestFit="1" customWidth="1"/>
    <col min="15891" max="15891" width="14.26953125" style="42" customWidth="1"/>
    <col min="15892" max="15892" width="16.1796875" style="42" bestFit="1" customWidth="1"/>
    <col min="15893" max="15893" width="9.1796875" style="42"/>
    <col min="15894" max="15895" width="13.54296875" style="42" bestFit="1" customWidth="1"/>
    <col min="15896" max="16128" width="9.1796875" style="42"/>
    <col min="16129" max="16129" width="18.1796875" style="42" customWidth="1"/>
    <col min="16130" max="16130" width="14.7265625" style="42" bestFit="1" customWidth="1"/>
    <col min="16131" max="16131" width="15.81640625" style="42" customWidth="1"/>
    <col min="16132" max="16132" width="2.1796875" style="42" customWidth="1"/>
    <col min="16133" max="16133" width="13.7265625" style="42" customWidth="1"/>
    <col min="16134" max="16134" width="2" style="42" customWidth="1"/>
    <col min="16135" max="16135" width="18.7265625" style="42" customWidth="1"/>
    <col min="16136" max="16136" width="16.1796875" style="42" customWidth="1"/>
    <col min="16137" max="16137" width="14.7265625" style="42" bestFit="1" customWidth="1"/>
    <col min="16138" max="16139" width="14.1796875" style="42" customWidth="1"/>
    <col min="16140" max="16142" width="9.1796875" style="42"/>
    <col min="16143" max="16143" width="12.453125" style="42" customWidth="1"/>
    <col min="16144" max="16144" width="11.26953125" style="42" bestFit="1" customWidth="1"/>
    <col min="16145" max="16146" width="14.26953125" style="42" bestFit="1" customWidth="1"/>
    <col min="16147" max="16147" width="14.26953125" style="42" customWidth="1"/>
    <col min="16148" max="16148" width="16.1796875" style="42" bestFit="1" customWidth="1"/>
    <col min="16149" max="16149" width="9.1796875" style="42"/>
    <col min="16150" max="16151" width="13.54296875" style="42" bestFit="1" customWidth="1"/>
    <col min="16152" max="16384" width="9.1796875" style="42"/>
  </cols>
  <sheetData>
    <row r="1" spans="1:16" ht="18">
      <c r="A1" s="38" t="s">
        <v>27</v>
      </c>
      <c r="B1" s="39"/>
      <c r="C1" s="39"/>
      <c r="D1" s="39"/>
      <c r="E1" s="39"/>
      <c r="F1" s="39"/>
      <c r="G1" s="39"/>
      <c r="H1" s="40" t="s">
        <v>28</v>
      </c>
      <c r="I1" s="39"/>
      <c r="J1" s="39"/>
      <c r="K1" s="41"/>
    </row>
    <row r="2" spans="1:16" ht="15.5">
      <c r="A2" s="43" t="s">
        <v>29</v>
      </c>
      <c r="B2" s="44" t="s">
        <v>30</v>
      </c>
      <c r="C2" s="45"/>
      <c r="D2" s="45"/>
      <c r="E2" s="45"/>
      <c r="F2" s="45"/>
      <c r="G2" s="45"/>
      <c r="H2" s="45"/>
      <c r="I2" s="45"/>
      <c r="J2" s="45"/>
      <c r="K2" s="46"/>
    </row>
    <row r="3" spans="1:16" ht="13">
      <c r="A3" s="47"/>
      <c r="B3" s="45"/>
      <c r="C3" s="45"/>
      <c r="D3" s="45"/>
      <c r="E3" s="45"/>
      <c r="F3" s="45"/>
      <c r="G3" s="45"/>
      <c r="H3" s="45"/>
      <c r="I3" s="45"/>
      <c r="J3" s="45"/>
      <c r="K3" s="46"/>
    </row>
    <row r="4" spans="1:16" ht="13">
      <c r="A4" s="47" t="s">
        <v>31</v>
      </c>
      <c r="B4" s="45"/>
      <c r="C4" s="48" t="s">
        <v>32</v>
      </c>
      <c r="D4" s="49"/>
      <c r="E4" s="45"/>
      <c r="F4" s="49"/>
      <c r="G4" s="49"/>
      <c r="H4" s="49"/>
      <c r="I4" s="49"/>
      <c r="J4" s="45"/>
      <c r="K4" s="46"/>
      <c r="P4" s="50" t="s">
        <v>33</v>
      </c>
    </row>
    <row r="5" spans="1:16" ht="13">
      <c r="A5" s="47"/>
      <c r="B5" s="45"/>
      <c r="C5" s="48"/>
      <c r="D5" s="49"/>
      <c r="E5" s="45"/>
      <c r="F5" s="49"/>
      <c r="G5" s="49"/>
      <c r="H5" s="49"/>
      <c r="I5" s="49"/>
      <c r="J5" s="45"/>
      <c r="K5" s="46"/>
      <c r="P5" s="50" t="s">
        <v>34</v>
      </c>
    </row>
    <row r="6" spans="1:16" ht="13">
      <c r="A6" s="51" t="s">
        <v>35</v>
      </c>
      <c r="B6" s="45"/>
      <c r="C6" s="52" t="s">
        <v>36</v>
      </c>
      <c r="D6" s="52"/>
      <c r="E6" s="45"/>
      <c r="F6" s="52"/>
      <c r="G6" s="52"/>
      <c r="H6" s="52"/>
      <c r="I6" s="52"/>
      <c r="J6" s="45"/>
      <c r="K6" s="53"/>
      <c r="P6" s="54" t="s">
        <v>37</v>
      </c>
    </row>
    <row r="7" spans="1:16" ht="13">
      <c r="A7" s="51"/>
      <c r="B7" s="45"/>
      <c r="C7" s="52"/>
      <c r="D7" s="52"/>
      <c r="E7" s="45"/>
      <c r="F7" s="52"/>
      <c r="G7" s="52"/>
      <c r="H7" s="52"/>
      <c r="I7" s="52"/>
      <c r="J7" s="45"/>
      <c r="K7" s="53"/>
    </row>
    <row r="8" spans="1:16" ht="12.75" customHeight="1">
      <c r="A8" s="47" t="s">
        <v>38</v>
      </c>
      <c r="B8" s="45"/>
      <c r="C8" s="52" t="s">
        <v>39</v>
      </c>
      <c r="D8" s="55"/>
      <c r="E8" s="45"/>
      <c r="F8" s="55"/>
      <c r="G8" s="55"/>
      <c r="H8" s="55"/>
      <c r="I8" s="55"/>
      <c r="J8" s="55"/>
      <c r="K8" s="53"/>
    </row>
    <row r="9" spans="1:16" ht="12.75" customHeight="1">
      <c r="A9" s="47"/>
      <c r="B9" s="45"/>
      <c r="C9" s="52"/>
      <c r="D9" s="55"/>
      <c r="E9" s="45"/>
      <c r="F9" s="55"/>
      <c r="G9" s="55"/>
      <c r="H9" s="55"/>
      <c r="I9" s="55"/>
      <c r="J9" s="55"/>
      <c r="K9" s="53"/>
    </row>
    <row r="10" spans="1:16" ht="13">
      <c r="A10" s="47" t="s">
        <v>40</v>
      </c>
      <c r="B10" s="45"/>
      <c r="C10" s="56" t="s">
        <v>24</v>
      </c>
      <c r="D10" s="52"/>
      <c r="E10" s="45"/>
      <c r="F10" s="52"/>
      <c r="G10" s="57" t="s">
        <v>41</v>
      </c>
      <c r="H10" s="52" t="s">
        <v>33</v>
      </c>
      <c r="I10" s="52"/>
      <c r="J10" s="45"/>
      <c r="K10" s="53"/>
    </row>
    <row r="11" spans="1:16" ht="13">
      <c r="A11" s="47"/>
      <c r="B11" s="45"/>
      <c r="C11" s="56"/>
      <c r="D11" s="52"/>
      <c r="E11" s="45"/>
      <c r="F11" s="52"/>
      <c r="G11" s="52"/>
      <c r="H11" s="52"/>
      <c r="I11" s="52"/>
      <c r="J11" s="45"/>
      <c r="K11" s="53"/>
    </row>
    <row r="12" spans="1:16" ht="13">
      <c r="A12" s="47" t="s">
        <v>42</v>
      </c>
      <c r="B12" s="45"/>
      <c r="C12" s="58">
        <v>1</v>
      </c>
      <c r="D12" s="59" t="str">
        <f>IF(J76=0, "100% of the endowment", "")</f>
        <v/>
      </c>
      <c r="E12" s="45"/>
      <c r="F12" s="57"/>
      <c r="G12" s="57" t="s">
        <v>43</v>
      </c>
      <c r="H12" s="151">
        <f>'Inflation Calculation'!C4</f>
        <v>1974</v>
      </c>
      <c r="I12" s="57"/>
      <c r="J12" s="45"/>
      <c r="K12" s="46"/>
    </row>
    <row r="13" spans="1:16" ht="13">
      <c r="A13" s="47"/>
      <c r="B13" s="45"/>
      <c r="C13" s="58"/>
      <c r="D13" s="59"/>
      <c r="E13" s="45"/>
      <c r="F13" s="57"/>
      <c r="G13" s="57"/>
      <c r="H13" s="57"/>
      <c r="I13" s="57"/>
      <c r="J13" s="45"/>
      <c r="K13" s="46"/>
    </row>
    <row r="14" spans="1:16" ht="13">
      <c r="A14" s="47" t="s">
        <v>136</v>
      </c>
      <c r="B14" s="45"/>
      <c r="C14" s="58" t="s">
        <v>44</v>
      </c>
      <c r="D14" s="59"/>
      <c r="E14" s="45"/>
      <c r="F14" s="57"/>
      <c r="G14" s="57"/>
      <c r="H14" s="58"/>
      <c r="I14" s="45"/>
      <c r="J14" s="45"/>
      <c r="K14" s="46"/>
      <c r="L14" s="54"/>
    </row>
    <row r="15" spans="1:16" ht="13">
      <c r="A15" s="47" t="s">
        <v>134</v>
      </c>
      <c r="B15" s="45"/>
      <c r="C15" s="58" t="s">
        <v>44</v>
      </c>
      <c r="D15" s="59"/>
      <c r="E15" s="58"/>
      <c r="F15" s="57"/>
      <c r="G15" s="57"/>
      <c r="H15" s="57"/>
      <c r="I15" s="57"/>
      <c r="J15" s="45"/>
      <c r="K15" s="46"/>
      <c r="L15" s="54"/>
    </row>
    <row r="16" spans="1:16" ht="13">
      <c r="A16" s="47"/>
      <c r="B16" s="45"/>
      <c r="C16" s="58"/>
      <c r="D16" s="59"/>
      <c r="E16" s="57"/>
      <c r="F16" s="57"/>
      <c r="G16" s="57"/>
      <c r="H16" s="57"/>
      <c r="I16" s="57"/>
      <c r="J16" s="45"/>
      <c r="K16" s="46"/>
    </row>
    <row r="17" spans="1:11">
      <c r="A17" s="60"/>
      <c r="B17" s="45"/>
      <c r="C17" s="45"/>
      <c r="D17" s="45"/>
      <c r="E17" s="45"/>
      <c r="F17" s="45"/>
      <c r="G17" s="45"/>
      <c r="H17" s="45"/>
      <c r="I17" s="45"/>
      <c r="J17" s="45"/>
      <c r="K17" s="46"/>
    </row>
    <row r="18" spans="1:11">
      <c r="A18" s="60"/>
      <c r="B18" s="45"/>
      <c r="C18" s="45"/>
      <c r="D18" s="45"/>
      <c r="E18" s="45"/>
      <c r="F18" s="45"/>
      <c r="G18" s="45"/>
      <c r="H18" s="45"/>
      <c r="I18" s="45"/>
      <c r="J18" s="45"/>
      <c r="K18" s="46"/>
    </row>
    <row r="19" spans="1:11">
      <c r="A19" s="60"/>
      <c r="B19" s="45"/>
      <c r="C19" s="45"/>
      <c r="D19" s="45"/>
      <c r="E19" s="45"/>
      <c r="F19" s="45"/>
      <c r="G19" s="45"/>
      <c r="H19" s="45"/>
      <c r="I19" s="45"/>
      <c r="J19" s="45"/>
      <c r="K19" s="46"/>
    </row>
    <row r="20" spans="1:11">
      <c r="A20" s="60"/>
      <c r="B20" s="45"/>
      <c r="C20" s="45"/>
      <c r="D20" s="45"/>
      <c r="E20" s="45"/>
      <c r="F20" s="45"/>
      <c r="G20" s="45"/>
      <c r="H20" s="45"/>
      <c r="I20" s="45"/>
      <c r="J20" s="45"/>
      <c r="K20" s="46"/>
    </row>
    <row r="21" spans="1:11">
      <c r="A21" s="60"/>
      <c r="B21" s="45"/>
      <c r="C21" s="45"/>
      <c r="D21" s="45"/>
      <c r="E21" s="45"/>
      <c r="F21" s="45"/>
      <c r="G21" s="45"/>
      <c r="H21" s="45"/>
      <c r="I21" s="45"/>
      <c r="J21" s="45"/>
      <c r="K21" s="46"/>
    </row>
    <row r="22" spans="1:11">
      <c r="A22" s="60"/>
      <c r="B22" s="45"/>
      <c r="C22" s="45"/>
      <c r="D22" s="45"/>
      <c r="E22" s="45"/>
      <c r="F22" s="45"/>
      <c r="G22" s="45"/>
      <c r="H22" s="45"/>
      <c r="I22" s="45"/>
      <c r="J22" s="45"/>
      <c r="K22" s="46"/>
    </row>
    <row r="23" spans="1:11">
      <c r="A23" s="60"/>
      <c r="B23" s="45"/>
      <c r="C23" s="45"/>
      <c r="D23" s="45"/>
      <c r="E23" s="45"/>
      <c r="F23" s="45"/>
      <c r="G23" s="45"/>
      <c r="H23" s="45"/>
      <c r="I23" s="45"/>
      <c r="J23" s="45"/>
      <c r="K23" s="53"/>
    </row>
    <row r="24" spans="1:11">
      <c r="A24" s="60"/>
      <c r="B24" s="45"/>
      <c r="C24" s="45"/>
      <c r="D24" s="45"/>
      <c r="E24" s="45"/>
      <c r="F24" s="45"/>
      <c r="G24" s="45"/>
      <c r="H24" s="45"/>
      <c r="I24" s="45"/>
      <c r="J24" s="45"/>
      <c r="K24" s="46"/>
    </row>
    <row r="25" spans="1:11">
      <c r="A25" s="60"/>
      <c r="B25" s="45"/>
      <c r="C25" s="45"/>
      <c r="D25" s="45"/>
      <c r="E25" s="45"/>
      <c r="F25" s="45"/>
      <c r="G25" s="45"/>
      <c r="H25" s="45"/>
      <c r="I25" s="45"/>
      <c r="J25" s="45"/>
      <c r="K25" s="46"/>
    </row>
    <row r="26" spans="1:11">
      <c r="A26" s="60"/>
      <c r="B26" s="45"/>
      <c r="C26" s="45"/>
      <c r="D26" s="45"/>
      <c r="E26" s="45"/>
      <c r="F26" s="45"/>
      <c r="G26" s="45"/>
      <c r="H26" s="45"/>
      <c r="I26" s="45"/>
      <c r="J26" s="45"/>
      <c r="K26" s="46"/>
    </row>
    <row r="27" spans="1:11">
      <c r="A27" s="60"/>
      <c r="B27" s="45"/>
      <c r="C27" s="45"/>
      <c r="D27" s="45"/>
      <c r="E27" s="45"/>
      <c r="F27" s="45"/>
      <c r="G27" s="45"/>
      <c r="H27" s="45"/>
      <c r="I27" s="45"/>
      <c r="J27" s="45"/>
      <c r="K27" s="46"/>
    </row>
    <row r="28" spans="1:11">
      <c r="A28" s="60"/>
      <c r="B28" s="45"/>
      <c r="C28" s="45"/>
      <c r="D28" s="45"/>
      <c r="E28" s="45"/>
      <c r="F28" s="45"/>
      <c r="G28" s="45"/>
      <c r="H28" s="45"/>
      <c r="I28" s="61"/>
      <c r="J28" s="45"/>
      <c r="K28" s="46"/>
    </row>
    <row r="29" spans="1:11">
      <c r="A29" s="60"/>
      <c r="B29" s="45"/>
      <c r="C29" s="45"/>
      <c r="D29" s="45"/>
      <c r="E29" s="45"/>
      <c r="F29" s="45"/>
      <c r="G29" s="45"/>
      <c r="H29" s="45"/>
      <c r="I29" s="61"/>
      <c r="J29" s="45"/>
      <c r="K29" s="46"/>
    </row>
    <row r="30" spans="1:11">
      <c r="A30" s="60"/>
      <c r="B30" s="45"/>
      <c r="C30" s="45"/>
      <c r="D30" s="45"/>
      <c r="E30" s="45"/>
      <c r="F30" s="45"/>
      <c r="G30" s="45"/>
      <c r="H30" s="45"/>
      <c r="I30" s="61"/>
      <c r="J30" s="45"/>
      <c r="K30" s="46"/>
    </row>
    <row r="31" spans="1:11">
      <c r="A31" s="60"/>
      <c r="B31" s="45"/>
      <c r="C31" s="45"/>
      <c r="D31" s="45"/>
      <c r="E31" s="45"/>
      <c r="F31" s="45"/>
      <c r="G31" s="45"/>
      <c r="H31" s="45"/>
      <c r="I31" s="61"/>
      <c r="J31" s="45"/>
      <c r="K31" s="46"/>
    </row>
    <row r="32" spans="1:11" ht="13">
      <c r="A32" s="62"/>
      <c r="B32" s="45"/>
      <c r="C32" s="45"/>
      <c r="D32" s="45"/>
      <c r="E32" s="45"/>
      <c r="F32" s="45"/>
      <c r="G32" s="45"/>
      <c r="H32" s="45"/>
      <c r="I32" s="45"/>
      <c r="J32" s="45"/>
      <c r="K32" s="46"/>
    </row>
    <row r="33" spans="1:11" ht="12.75" customHeight="1">
      <c r="A33" s="62"/>
      <c r="B33" s="45"/>
      <c r="C33" s="45"/>
      <c r="D33" s="45"/>
      <c r="E33" s="45"/>
      <c r="F33" s="45"/>
      <c r="G33" s="45"/>
      <c r="H33" s="45"/>
      <c r="I33" s="45"/>
      <c r="J33" s="45"/>
      <c r="K33" s="46"/>
    </row>
    <row r="34" spans="1:11" ht="14">
      <c r="A34" s="63"/>
      <c r="B34" s="45"/>
      <c r="C34" s="45"/>
      <c r="D34" s="45"/>
      <c r="E34" s="45"/>
      <c r="F34" s="45"/>
      <c r="G34" s="45"/>
      <c r="H34" s="45"/>
      <c r="I34" s="45"/>
      <c r="J34" s="45"/>
      <c r="K34" s="46"/>
    </row>
    <row r="35" spans="1:11">
      <c r="A35" s="60"/>
      <c r="B35" s="45"/>
      <c r="C35" s="45"/>
      <c r="D35" s="45"/>
      <c r="E35" s="45"/>
      <c r="F35" s="45"/>
      <c r="G35" s="45"/>
      <c r="H35" s="45"/>
      <c r="I35" s="45"/>
      <c r="J35" s="45"/>
      <c r="K35" s="46"/>
    </row>
    <row r="36" spans="1:11">
      <c r="A36" s="60"/>
      <c r="B36" s="45"/>
      <c r="C36" s="45"/>
      <c r="D36" s="45"/>
      <c r="E36" s="45"/>
      <c r="F36" s="45"/>
      <c r="G36" s="45"/>
      <c r="H36" s="45"/>
      <c r="I36" s="45"/>
      <c r="J36" s="45"/>
      <c r="K36" s="53"/>
    </row>
    <row r="37" spans="1:11">
      <c r="A37" s="60"/>
      <c r="B37" s="45"/>
      <c r="C37" s="45"/>
      <c r="D37" s="45"/>
      <c r="E37" s="45"/>
      <c r="F37" s="45"/>
      <c r="G37" s="45"/>
      <c r="H37" s="45"/>
      <c r="I37" s="45"/>
      <c r="J37" s="45"/>
      <c r="K37" s="46"/>
    </row>
    <row r="38" spans="1:11">
      <c r="A38" s="60"/>
      <c r="B38" s="45"/>
      <c r="C38" s="45"/>
      <c r="D38" s="45"/>
      <c r="E38" s="45"/>
      <c r="F38" s="45"/>
      <c r="G38" s="45"/>
      <c r="H38" s="45"/>
      <c r="I38" s="45"/>
      <c r="J38" s="45"/>
      <c r="K38" s="46"/>
    </row>
    <row r="39" spans="1:11">
      <c r="A39" s="60"/>
      <c r="B39" s="45"/>
      <c r="C39" s="45"/>
      <c r="D39" s="45"/>
      <c r="E39" s="45"/>
      <c r="F39" s="45"/>
      <c r="G39" s="45"/>
      <c r="H39" s="45"/>
      <c r="I39" s="45"/>
      <c r="J39" s="45"/>
      <c r="K39" s="46"/>
    </row>
    <row r="40" spans="1:11">
      <c r="A40" s="60"/>
      <c r="B40" s="45"/>
      <c r="C40" s="45"/>
      <c r="D40" s="45"/>
      <c r="E40" s="45"/>
      <c r="F40" s="45"/>
      <c r="G40" s="45"/>
      <c r="H40" s="45"/>
      <c r="I40" s="45"/>
      <c r="J40" s="45"/>
      <c r="K40" s="46"/>
    </row>
    <row r="41" spans="1:11">
      <c r="A41" s="60"/>
      <c r="B41" s="45"/>
      <c r="C41" s="45"/>
      <c r="D41" s="45"/>
      <c r="E41" s="45"/>
      <c r="F41" s="45"/>
      <c r="G41" s="45"/>
      <c r="H41" s="45"/>
      <c r="I41" s="45"/>
      <c r="J41" s="45"/>
      <c r="K41" s="46"/>
    </row>
    <row r="42" spans="1:11">
      <c r="A42" s="60"/>
      <c r="B42" s="45"/>
      <c r="C42" s="45"/>
      <c r="D42" s="45"/>
      <c r="E42" s="45"/>
      <c r="F42" s="45"/>
      <c r="G42" s="45"/>
      <c r="H42" s="45"/>
      <c r="I42" s="45"/>
      <c r="J42" s="45"/>
      <c r="K42" s="46"/>
    </row>
    <row r="43" spans="1:11">
      <c r="A43" s="60"/>
      <c r="B43" s="45"/>
      <c r="C43" s="45"/>
      <c r="D43" s="45"/>
      <c r="E43" s="45"/>
      <c r="F43" s="45"/>
      <c r="G43" s="45"/>
      <c r="H43" s="45"/>
      <c r="I43" s="45"/>
      <c r="J43" s="45"/>
      <c r="K43" s="46"/>
    </row>
    <row r="44" spans="1:11">
      <c r="A44" s="60"/>
      <c r="B44" s="45"/>
      <c r="C44" s="45"/>
      <c r="D44" s="45"/>
      <c r="E44" s="45"/>
      <c r="F44" s="45"/>
      <c r="G44" s="45"/>
      <c r="H44" s="45"/>
      <c r="I44" s="45"/>
      <c r="J44" s="45"/>
      <c r="K44" s="53"/>
    </row>
    <row r="45" spans="1:11" ht="18.75" customHeight="1">
      <c r="A45" s="64" t="s">
        <v>45</v>
      </c>
      <c r="B45" s="65"/>
      <c r="C45" s="65"/>
      <c r="D45" s="65"/>
      <c r="E45" s="65"/>
      <c r="F45" s="65"/>
      <c r="G45" s="65"/>
      <c r="H45" s="65"/>
      <c r="I45" s="65"/>
      <c r="J45" s="65"/>
      <c r="K45" s="66"/>
    </row>
    <row r="46" spans="1:11" ht="13">
      <c r="A46" s="67"/>
      <c r="B46" s="67"/>
      <c r="C46" s="67"/>
      <c r="D46" s="67"/>
      <c r="E46" s="67"/>
      <c r="F46" s="67"/>
      <c r="G46" s="67"/>
      <c r="H46" s="57"/>
      <c r="I46" s="57"/>
      <c r="J46" s="57"/>
      <c r="K46" s="68"/>
    </row>
    <row r="47" spans="1:11" ht="13">
      <c r="A47" s="69" t="s">
        <v>46</v>
      </c>
      <c r="B47" s="70"/>
      <c r="C47" s="70"/>
      <c r="D47" s="70"/>
      <c r="E47" s="70"/>
      <c r="F47" s="70"/>
      <c r="G47" s="71"/>
      <c r="H47" s="45"/>
      <c r="I47" s="45"/>
      <c r="J47" s="45"/>
      <c r="K47" s="53"/>
    </row>
    <row r="48" spans="1:11" ht="13">
      <c r="A48" s="72" t="s">
        <v>47</v>
      </c>
      <c r="B48" s="72" t="s">
        <v>48</v>
      </c>
      <c r="C48" s="73" t="s">
        <v>49</v>
      </c>
      <c r="D48" s="74"/>
      <c r="E48" s="75" t="s">
        <v>50</v>
      </c>
      <c r="F48" s="76"/>
      <c r="G48" s="73" t="s">
        <v>51</v>
      </c>
      <c r="H48" s="45"/>
      <c r="I48" s="45"/>
      <c r="J48" s="45"/>
      <c r="K48" s="53"/>
    </row>
    <row r="49" spans="1:13" ht="17.25" customHeight="1">
      <c r="A49" s="149" t="str">
        <f>C10</f>
        <v>ENXXXXXX</v>
      </c>
      <c r="B49" s="77"/>
      <c r="C49" s="77"/>
      <c r="D49" s="183"/>
      <c r="E49" s="184"/>
      <c r="F49" s="185"/>
      <c r="G49" s="150">
        <f>C12</f>
        <v>1</v>
      </c>
      <c r="H49" s="45"/>
      <c r="I49" s="45"/>
      <c r="J49" s="45"/>
      <c r="K49" s="53"/>
    </row>
    <row r="50" spans="1:13" ht="18.75" customHeight="1">
      <c r="A50" s="57" t="s">
        <v>52</v>
      </c>
      <c r="B50" s="45"/>
      <c r="C50" s="45"/>
      <c r="D50" s="45"/>
      <c r="E50" s="147">
        <f>'Inflation Calculation'!J4</f>
        <v>10000</v>
      </c>
      <c r="F50" s="79"/>
      <c r="G50" s="79"/>
      <c r="H50" s="45"/>
      <c r="I50" s="45"/>
      <c r="J50" s="45"/>
      <c r="K50" s="53"/>
    </row>
    <row r="51" spans="1:13" ht="13">
      <c r="A51" s="57" t="s">
        <v>95</v>
      </c>
      <c r="B51" s="45"/>
      <c r="C51" s="45"/>
      <c r="D51" s="45"/>
      <c r="E51" s="148">
        <f>'Inflation Calculation'!K4</f>
        <v>64422.764227642278</v>
      </c>
      <c r="F51" s="45"/>
      <c r="G51" s="45"/>
      <c r="H51" s="45"/>
      <c r="I51" s="45"/>
      <c r="J51" s="45"/>
      <c r="K51" s="53"/>
      <c r="M51" s="54" t="s">
        <v>53</v>
      </c>
    </row>
    <row r="52" spans="1:13" ht="12.75" customHeight="1">
      <c r="A52" s="45"/>
      <c r="B52" s="45"/>
      <c r="E52" s="80" t="s">
        <v>54</v>
      </c>
      <c r="F52" s="45"/>
      <c r="G52" s="45"/>
      <c r="H52" s="45"/>
      <c r="I52" s="45"/>
      <c r="J52" s="45"/>
      <c r="K52" s="53"/>
    </row>
    <row r="53" spans="1:13" ht="13">
      <c r="A53" s="81" t="s">
        <v>55</v>
      </c>
      <c r="E53" s="146">
        <f>'Inflation Calculation'!L4</f>
        <v>77307.317073170736</v>
      </c>
      <c r="F53" s="45"/>
      <c r="G53" s="45"/>
      <c r="H53" s="45"/>
      <c r="I53" s="45"/>
      <c r="J53" s="45"/>
      <c r="K53" s="53"/>
    </row>
    <row r="54" spans="1:13" ht="18.75" customHeight="1">
      <c r="A54" s="57" t="s">
        <v>56</v>
      </c>
      <c r="B54" s="45"/>
      <c r="C54" s="82"/>
      <c r="D54" s="45"/>
      <c r="E54" s="83" t="str">
        <f>IF(J76&gt;=0, "YES", "NO")</f>
        <v>YES</v>
      </c>
      <c r="F54" s="45"/>
      <c r="G54" s="45"/>
      <c r="H54" s="45"/>
      <c r="I54" s="45"/>
      <c r="J54" s="45"/>
      <c r="K54" s="53"/>
    </row>
    <row r="55" spans="1:13" ht="13">
      <c r="A55" s="84" t="s">
        <v>57</v>
      </c>
      <c r="B55" s="45"/>
      <c r="C55" s="82"/>
      <c r="D55" s="45"/>
      <c r="E55" s="80"/>
      <c r="F55" s="45"/>
      <c r="G55" s="45"/>
      <c r="H55" s="45"/>
      <c r="I55" s="45"/>
      <c r="J55" s="45"/>
      <c r="K55" s="53"/>
    </row>
    <row r="56" spans="1:13">
      <c r="F56" s="45"/>
      <c r="G56" s="45"/>
      <c r="H56" s="45"/>
      <c r="I56" s="45"/>
      <c r="J56" s="45"/>
      <c r="K56" s="53"/>
    </row>
    <row r="57" spans="1:13" ht="13">
      <c r="A57" s="81" t="s">
        <v>58</v>
      </c>
      <c r="B57" s="45"/>
      <c r="C57" s="45"/>
      <c r="D57" s="45"/>
      <c r="E57" s="85" t="s">
        <v>59</v>
      </c>
      <c r="F57" s="57" t="s">
        <v>60</v>
      </c>
      <c r="H57" s="86">
        <v>0</v>
      </c>
      <c r="I57" s="87"/>
      <c r="J57" s="88"/>
      <c r="K57" s="53"/>
    </row>
    <row r="58" spans="1:13">
      <c r="A58" s="45"/>
      <c r="F58" s="45"/>
      <c r="G58" s="45"/>
      <c r="H58" s="45"/>
      <c r="I58" s="45"/>
      <c r="J58" s="45"/>
      <c r="K58" s="53"/>
    </row>
    <row r="59" spans="1:13">
      <c r="A59" s="60"/>
      <c r="B59" s="45"/>
      <c r="C59" s="45"/>
      <c r="D59" s="45"/>
      <c r="E59" s="45"/>
      <c r="F59" s="45"/>
      <c r="G59" s="45"/>
      <c r="H59" s="45"/>
      <c r="I59" s="45"/>
      <c r="J59" s="45"/>
      <c r="K59" s="53"/>
    </row>
    <row r="60" spans="1:13" ht="13">
      <c r="A60" s="186" t="s">
        <v>61</v>
      </c>
      <c r="B60" s="187"/>
      <c r="C60" s="187"/>
      <c r="D60" s="187"/>
      <c r="E60" s="187"/>
      <c r="F60" s="187"/>
      <c r="G60" s="188"/>
      <c r="H60" s="89"/>
      <c r="I60" s="90"/>
      <c r="J60" s="45"/>
      <c r="K60" s="53"/>
    </row>
    <row r="61" spans="1:13" ht="13">
      <c r="A61" s="91" t="s">
        <v>62</v>
      </c>
      <c r="B61" s="72" t="s">
        <v>48</v>
      </c>
      <c r="C61" s="73" t="s">
        <v>49</v>
      </c>
      <c r="D61" s="189" t="s">
        <v>50</v>
      </c>
      <c r="E61" s="190"/>
      <c r="F61" s="191"/>
      <c r="G61" s="73" t="s">
        <v>63</v>
      </c>
      <c r="H61" s="92" t="s">
        <v>64</v>
      </c>
      <c r="I61" s="93" t="s">
        <v>65</v>
      </c>
      <c r="J61" s="45"/>
      <c r="K61" s="53"/>
    </row>
    <row r="62" spans="1:13" ht="13">
      <c r="A62" s="94" t="s">
        <v>24</v>
      </c>
      <c r="B62" s="77"/>
      <c r="C62" s="77"/>
      <c r="D62" s="180"/>
      <c r="E62" s="181"/>
      <c r="F62" s="182"/>
      <c r="G62" s="78">
        <v>1</v>
      </c>
      <c r="H62" s="95">
        <f>SUM(G62:G66)</f>
        <v>1</v>
      </c>
      <c r="I62" s="96" t="str">
        <f>IF(H62=C12, " ", "Does NOT equal decap total")</f>
        <v xml:space="preserve"> </v>
      </c>
      <c r="K62" s="53"/>
    </row>
    <row r="63" spans="1:13" ht="13">
      <c r="A63" s="94" t="s">
        <v>66</v>
      </c>
      <c r="B63" s="77"/>
      <c r="C63" s="77"/>
      <c r="D63" s="180"/>
      <c r="E63" s="181"/>
      <c r="F63" s="182"/>
      <c r="G63" s="78">
        <v>0</v>
      </c>
      <c r="K63" s="53"/>
    </row>
    <row r="64" spans="1:13" ht="13">
      <c r="A64" s="94" t="s">
        <v>67</v>
      </c>
      <c r="B64" s="77"/>
      <c r="C64" s="77"/>
      <c r="D64" s="180"/>
      <c r="E64" s="181"/>
      <c r="F64" s="182"/>
      <c r="G64" s="78">
        <v>0</v>
      </c>
      <c r="K64" s="53"/>
    </row>
    <row r="65" spans="1:11" ht="13">
      <c r="A65" s="94" t="s">
        <v>67</v>
      </c>
      <c r="B65" s="77"/>
      <c r="C65" s="77"/>
      <c r="D65" s="180"/>
      <c r="E65" s="181"/>
      <c r="F65" s="182"/>
      <c r="G65" s="78">
        <v>0</v>
      </c>
      <c r="H65" s="82"/>
      <c r="K65" s="53"/>
    </row>
    <row r="66" spans="1:11" ht="13">
      <c r="A66" s="94" t="s">
        <v>67</v>
      </c>
      <c r="B66" s="77"/>
      <c r="C66" s="77"/>
      <c r="D66" s="180"/>
      <c r="E66" s="181"/>
      <c r="F66" s="182"/>
      <c r="G66" s="78">
        <v>0</v>
      </c>
      <c r="H66" s="97"/>
      <c r="K66" s="53"/>
    </row>
    <row r="67" spans="1:11">
      <c r="K67" s="53"/>
    </row>
    <row r="68" spans="1:11" ht="13" hidden="1" outlineLevel="1">
      <c r="A68" s="98" t="s">
        <v>67</v>
      </c>
      <c r="B68" s="86">
        <v>0</v>
      </c>
      <c r="C68" s="82"/>
      <c r="D68" s="45"/>
      <c r="E68" s="45"/>
      <c r="F68" s="45"/>
      <c r="G68" s="45"/>
      <c r="H68" s="57"/>
      <c r="I68" s="45"/>
      <c r="J68" s="45"/>
      <c r="K68" s="99"/>
    </row>
    <row r="69" spans="1:11" ht="13" hidden="1" outlineLevel="1">
      <c r="A69" s="98" t="s">
        <v>67</v>
      </c>
      <c r="B69" s="86">
        <v>0</v>
      </c>
      <c r="C69" s="82"/>
      <c r="D69" s="45"/>
      <c r="E69" s="45"/>
      <c r="F69" s="45"/>
      <c r="G69" s="45"/>
      <c r="H69" s="57"/>
      <c r="I69" s="45"/>
      <c r="J69" s="45"/>
      <c r="K69" s="99"/>
    </row>
    <row r="70" spans="1:11" ht="13" hidden="1" outlineLevel="1">
      <c r="A70" s="98" t="s">
        <v>67</v>
      </c>
      <c r="B70" s="86">
        <v>0</v>
      </c>
      <c r="C70" s="82"/>
      <c r="D70" s="45"/>
      <c r="E70" s="45"/>
      <c r="F70" s="45"/>
      <c r="G70" s="45"/>
      <c r="H70" s="57"/>
      <c r="I70" s="45"/>
      <c r="J70" s="45"/>
      <c r="K70" s="99"/>
    </row>
    <row r="71" spans="1:11" ht="13" hidden="1" outlineLevel="1">
      <c r="A71" s="98" t="s">
        <v>67</v>
      </c>
      <c r="B71" s="86">
        <v>0</v>
      </c>
      <c r="C71" s="82"/>
      <c r="D71" s="45"/>
      <c r="E71" s="45"/>
      <c r="F71" s="45"/>
      <c r="G71" s="45"/>
      <c r="H71" s="57"/>
      <c r="I71" s="45"/>
      <c r="J71" s="45"/>
      <c r="K71" s="99"/>
    </row>
    <row r="72" spans="1:11" ht="13" hidden="1" outlineLevel="1">
      <c r="A72" s="98" t="s">
        <v>67</v>
      </c>
      <c r="B72" s="86">
        <v>0</v>
      </c>
      <c r="C72" s="82"/>
      <c r="D72" s="45"/>
      <c r="E72" s="45"/>
      <c r="F72" s="45"/>
      <c r="G72" s="45"/>
      <c r="H72" s="57"/>
      <c r="I72" s="45"/>
      <c r="J72" s="45"/>
      <c r="K72" s="99"/>
    </row>
    <row r="73" spans="1:11" ht="13" collapsed="1">
      <c r="A73" s="47" t="s">
        <v>68</v>
      </c>
      <c r="B73" s="44" t="s">
        <v>69</v>
      </c>
      <c r="C73" s="82"/>
      <c r="D73" s="45"/>
      <c r="E73" s="45"/>
      <c r="F73" s="45"/>
      <c r="G73" s="45"/>
      <c r="H73" s="45"/>
      <c r="I73" s="45"/>
      <c r="J73" s="45"/>
      <c r="K73" s="46"/>
    </row>
    <row r="74" spans="1:11" ht="13">
      <c r="A74" s="47" t="s">
        <v>70</v>
      </c>
      <c r="B74" s="44" t="s">
        <v>69</v>
      </c>
      <c r="C74" s="82"/>
      <c r="D74" s="45"/>
      <c r="E74" s="45"/>
      <c r="F74" s="45"/>
      <c r="G74" s="45"/>
      <c r="H74" s="45"/>
      <c r="I74" s="45"/>
      <c r="J74" s="45"/>
      <c r="K74" s="46"/>
    </row>
    <row r="75" spans="1:11" ht="48.75" customHeight="1">
      <c r="A75" s="100" t="s">
        <v>71</v>
      </c>
      <c r="B75" s="73" t="s">
        <v>72</v>
      </c>
      <c r="C75" s="73" t="s">
        <v>10</v>
      </c>
      <c r="D75" s="72"/>
      <c r="E75" s="91" t="s">
        <v>96</v>
      </c>
      <c r="F75" s="72"/>
      <c r="G75" s="91" t="s">
        <v>12</v>
      </c>
      <c r="H75" s="91" t="s">
        <v>73</v>
      </c>
      <c r="I75" s="91" t="s">
        <v>74</v>
      </c>
      <c r="J75" s="91" t="s">
        <v>75</v>
      </c>
      <c r="K75" s="101" t="s">
        <v>76</v>
      </c>
    </row>
    <row r="76" spans="1:11" ht="16">
      <c r="A76" s="102" t="s">
        <v>30</v>
      </c>
      <c r="B76" s="152">
        <f>'Inflation Calculation'!N4</f>
        <v>14</v>
      </c>
      <c r="C76" s="153">
        <f>'Inflation Calculation'!M4</f>
        <v>10000</v>
      </c>
      <c r="D76" s="105"/>
      <c r="E76" s="106">
        <f>$E$51</f>
        <v>64422.764227642278</v>
      </c>
      <c r="F76" s="107"/>
      <c r="G76" s="106">
        <f>B76*C76</f>
        <v>140000</v>
      </c>
      <c r="H76" s="106">
        <f>G76-$E$53</f>
        <v>62692.682926829264</v>
      </c>
      <c r="I76" s="106">
        <f>$C$12</f>
        <v>1</v>
      </c>
      <c r="J76" s="106">
        <f>H76-I76</f>
        <v>62691.682926829264</v>
      </c>
      <c r="K76" s="108">
        <f>I76/G76</f>
        <v>7.1428571428571427E-6</v>
      </c>
    </row>
    <row r="77" spans="1:11" ht="13" hidden="1" outlineLevel="1">
      <c r="A77" s="102" t="s">
        <v>30</v>
      </c>
      <c r="B77" s="103">
        <v>1</v>
      </c>
      <c r="C77" s="104">
        <v>2</v>
      </c>
      <c r="D77" s="57"/>
      <c r="E77" s="154">
        <f>$E$51</f>
        <v>64422.764227642278</v>
      </c>
      <c r="F77" s="45"/>
      <c r="G77" s="106">
        <f>B77*C77</f>
        <v>2</v>
      </c>
      <c r="H77" s="106">
        <f>G77-$E$53</f>
        <v>-77305.317073170736</v>
      </c>
      <c r="I77" s="106">
        <f>$C$12</f>
        <v>1</v>
      </c>
      <c r="J77" s="106">
        <f>H77-I77</f>
        <v>-77306.317073170736</v>
      </c>
      <c r="K77" s="108">
        <f>I77/G77</f>
        <v>0.5</v>
      </c>
    </row>
    <row r="78" spans="1:11" ht="13" hidden="1" outlineLevel="1">
      <c r="A78" s="109" t="s">
        <v>30</v>
      </c>
      <c r="B78" s="103">
        <v>1</v>
      </c>
      <c r="C78" s="104">
        <v>2</v>
      </c>
      <c r="D78" s="110"/>
      <c r="E78" s="154">
        <f>$E$51</f>
        <v>64422.764227642278</v>
      </c>
      <c r="F78" s="111"/>
      <c r="G78" s="106">
        <f>B78*C78</f>
        <v>2</v>
      </c>
      <c r="H78" s="106">
        <f>G78-$E$53</f>
        <v>-77305.317073170736</v>
      </c>
      <c r="I78" s="106">
        <f>$C$12</f>
        <v>1</v>
      </c>
      <c r="J78" s="106">
        <f>H78-I78</f>
        <v>-77306.317073170736</v>
      </c>
      <c r="K78" s="108">
        <f>I78/G78</f>
        <v>0.5</v>
      </c>
    </row>
    <row r="79" spans="1:11" ht="13" collapsed="1">
      <c r="A79" s="109"/>
      <c r="B79" s="103"/>
      <c r="C79" s="104"/>
      <c r="D79" s="110"/>
      <c r="E79" s="113"/>
      <c r="F79" s="111"/>
      <c r="G79" s="114"/>
      <c r="H79" s="114"/>
      <c r="I79" s="114"/>
      <c r="J79" s="114"/>
      <c r="K79" s="112"/>
    </row>
    <row r="80" spans="1:11">
      <c r="A80" s="60"/>
      <c r="B80" s="80" t="s">
        <v>77</v>
      </c>
      <c r="C80" s="80" t="s">
        <v>78</v>
      </c>
      <c r="D80" s="45"/>
      <c r="E80" s="80" t="s">
        <v>79</v>
      </c>
      <c r="F80" s="45"/>
      <c r="G80" s="80" t="s">
        <v>80</v>
      </c>
      <c r="H80" s="115" t="s">
        <v>81</v>
      </c>
      <c r="I80" s="115" t="s">
        <v>82</v>
      </c>
      <c r="J80" s="116" t="s">
        <v>83</v>
      </c>
      <c r="K80" s="117"/>
    </row>
    <row r="81" spans="1:32">
      <c r="A81" s="60"/>
      <c r="B81" s="45"/>
      <c r="C81" s="45"/>
      <c r="D81" s="45"/>
      <c r="E81" s="45"/>
      <c r="F81" s="45"/>
      <c r="G81" s="61"/>
      <c r="H81" s="61"/>
      <c r="I81" s="118"/>
      <c r="J81" s="45"/>
      <c r="K81" s="46"/>
      <c r="O81" s="54" t="s">
        <v>84</v>
      </c>
    </row>
    <row r="82" spans="1:32" ht="13">
      <c r="A82" s="47" t="s">
        <v>85</v>
      </c>
      <c r="B82" s="45"/>
      <c r="C82" s="45"/>
      <c r="D82" s="45"/>
      <c r="E82" s="45"/>
      <c r="F82" s="45"/>
      <c r="G82" s="44" t="s">
        <v>86</v>
      </c>
      <c r="H82" s="57" t="s">
        <v>87</v>
      </c>
      <c r="I82" s="45"/>
      <c r="J82" s="45"/>
      <c r="K82" s="46"/>
      <c r="L82" s="119"/>
      <c r="O82" s="54" t="s">
        <v>86</v>
      </c>
    </row>
    <row r="83" spans="1:32" ht="13" hidden="1" outlineLevel="1">
      <c r="A83" s="120" t="s">
        <v>88</v>
      </c>
      <c r="B83" s="121" t="s">
        <v>89</v>
      </c>
      <c r="C83" s="45"/>
      <c r="D83" s="45"/>
      <c r="E83" s="45"/>
      <c r="F83" s="45"/>
      <c r="G83" s="44"/>
      <c r="H83" s="45"/>
      <c r="I83" s="45"/>
      <c r="J83" s="45"/>
      <c r="K83" s="46"/>
      <c r="L83" s="119"/>
      <c r="O83" s="122"/>
    </row>
    <row r="84" spans="1:32" ht="13" hidden="1" outlineLevel="1">
      <c r="A84" s="123" t="s">
        <v>30</v>
      </c>
      <c r="B84" s="124">
        <v>0</v>
      </c>
      <c r="C84" s="45"/>
      <c r="D84" s="45"/>
      <c r="E84" s="45"/>
      <c r="F84" s="45"/>
      <c r="G84" s="45"/>
      <c r="H84" s="45"/>
      <c r="I84" s="45"/>
      <c r="J84" s="45"/>
      <c r="K84" s="46"/>
      <c r="L84" s="119"/>
      <c r="M84" s="125"/>
      <c r="N84" s="125"/>
      <c r="O84" s="45"/>
      <c r="Q84" s="126"/>
      <c r="R84" s="126"/>
      <c r="S84" s="126"/>
      <c r="T84" s="127"/>
      <c r="U84" s="45"/>
      <c r="V84" s="128"/>
      <c r="W84" s="128"/>
      <c r="X84" s="45"/>
      <c r="Y84" s="45"/>
      <c r="Z84" s="45"/>
      <c r="AA84" s="45"/>
      <c r="AB84" s="45"/>
      <c r="AC84" s="45"/>
      <c r="AD84" s="45"/>
      <c r="AE84" s="45"/>
      <c r="AF84" s="45"/>
    </row>
    <row r="85" spans="1:32" ht="13" hidden="1" outlineLevel="1">
      <c r="A85" s="123" t="s">
        <v>30</v>
      </c>
      <c r="B85" s="124">
        <v>0</v>
      </c>
      <c r="C85" s="45"/>
      <c r="D85" s="45"/>
      <c r="E85" s="45"/>
      <c r="F85" s="45"/>
      <c r="G85" s="45"/>
      <c r="H85" s="45"/>
      <c r="I85" s="45"/>
      <c r="J85" s="45"/>
      <c r="K85" s="46"/>
      <c r="L85" s="119"/>
      <c r="M85" s="125"/>
      <c r="N85" s="125"/>
      <c r="O85" s="45"/>
      <c r="P85" s="45"/>
      <c r="Q85" s="126"/>
      <c r="R85" s="126"/>
      <c r="S85" s="126"/>
      <c r="T85" s="127"/>
      <c r="U85" s="45"/>
      <c r="V85" s="128"/>
      <c r="W85" s="128"/>
      <c r="X85" s="45"/>
      <c r="Y85" s="45"/>
      <c r="Z85" s="45"/>
      <c r="AA85" s="45"/>
      <c r="AB85" s="45"/>
      <c r="AC85" s="45"/>
      <c r="AD85" s="45"/>
      <c r="AE85" s="45"/>
      <c r="AF85" s="45"/>
    </row>
    <row r="86" spans="1:32" ht="13" hidden="1" outlineLevel="1">
      <c r="A86" s="123" t="s">
        <v>30</v>
      </c>
      <c r="B86" s="124">
        <v>0</v>
      </c>
      <c r="C86" s="45"/>
      <c r="D86" s="45"/>
      <c r="E86" s="45"/>
      <c r="F86" s="45"/>
      <c r="G86" s="45"/>
      <c r="H86" s="45"/>
      <c r="I86" s="45"/>
      <c r="J86" s="45"/>
      <c r="K86" s="46"/>
      <c r="L86" s="119"/>
      <c r="M86" s="125"/>
      <c r="N86" s="125"/>
      <c r="O86" s="45"/>
      <c r="P86" s="45"/>
      <c r="Q86" s="126"/>
      <c r="R86" s="126"/>
      <c r="S86" s="126"/>
      <c r="T86" s="127"/>
      <c r="U86" s="45"/>
      <c r="V86" s="128"/>
      <c r="W86" s="128"/>
      <c r="X86" s="45"/>
      <c r="Y86" s="45"/>
      <c r="Z86" s="45"/>
      <c r="AA86" s="45"/>
      <c r="AB86" s="45"/>
      <c r="AC86" s="45"/>
      <c r="AD86" s="45"/>
      <c r="AE86" s="45"/>
      <c r="AF86" s="45"/>
    </row>
    <row r="87" spans="1:32" ht="13" hidden="1" outlineLevel="1">
      <c r="A87" s="123" t="s">
        <v>30</v>
      </c>
      <c r="B87" s="124">
        <v>0</v>
      </c>
      <c r="C87" s="45"/>
      <c r="D87" s="45"/>
      <c r="E87" s="45"/>
      <c r="F87" s="45"/>
      <c r="G87" s="45"/>
      <c r="H87" s="45"/>
      <c r="I87" s="45"/>
      <c r="J87" s="45"/>
      <c r="K87" s="46"/>
      <c r="L87" s="119"/>
      <c r="M87" s="125"/>
      <c r="N87" s="125"/>
      <c r="O87" s="45"/>
      <c r="P87" s="45"/>
      <c r="Q87" s="126"/>
      <c r="R87" s="126"/>
      <c r="S87" s="126"/>
      <c r="T87" s="127"/>
      <c r="U87" s="45"/>
      <c r="V87" s="128"/>
      <c r="W87" s="128"/>
      <c r="X87" s="45"/>
      <c r="Y87" s="45"/>
      <c r="Z87" s="45"/>
      <c r="AA87" s="45"/>
      <c r="AB87" s="45"/>
      <c r="AC87" s="45"/>
      <c r="AD87" s="45"/>
      <c r="AE87" s="45"/>
      <c r="AF87" s="45"/>
    </row>
    <row r="88" spans="1:32" ht="13" collapsed="1">
      <c r="A88" s="60"/>
      <c r="B88" s="45"/>
      <c r="C88" s="45"/>
      <c r="D88" s="45"/>
      <c r="E88" s="45"/>
      <c r="F88" s="45"/>
      <c r="G88" s="45"/>
      <c r="H88" s="45"/>
      <c r="I88" s="45"/>
      <c r="J88" s="45"/>
      <c r="K88" s="46"/>
      <c r="L88" s="119"/>
      <c r="M88" s="125"/>
      <c r="N88" s="125"/>
      <c r="O88" s="45"/>
      <c r="P88" s="45"/>
      <c r="Q88" s="126"/>
      <c r="R88" s="126"/>
      <c r="S88" s="126"/>
      <c r="T88" s="127"/>
      <c r="U88" s="45"/>
      <c r="V88" s="128"/>
      <c r="W88" s="128"/>
      <c r="X88" s="45"/>
      <c r="Y88" s="45"/>
      <c r="Z88" s="45"/>
      <c r="AA88" s="45"/>
      <c r="AB88" s="45"/>
      <c r="AC88" s="45"/>
      <c r="AD88" s="45"/>
      <c r="AE88" s="45"/>
      <c r="AF88" s="45"/>
    </row>
    <row r="89" spans="1:32" ht="13">
      <c r="A89" s="129" t="s">
        <v>90</v>
      </c>
      <c r="B89" s="79"/>
      <c r="C89" s="79"/>
      <c r="D89" s="79"/>
      <c r="E89" s="79"/>
      <c r="F89" s="79"/>
      <c r="G89" s="79"/>
      <c r="H89" s="79"/>
      <c r="I89" s="79"/>
      <c r="J89" s="79"/>
      <c r="K89" s="130"/>
      <c r="L89" s="119"/>
      <c r="M89" s="125"/>
      <c r="N89" s="125"/>
      <c r="O89" s="45"/>
      <c r="P89" s="45"/>
      <c r="Q89" s="126"/>
      <c r="R89" s="126"/>
      <c r="S89" s="126"/>
      <c r="T89" s="127"/>
      <c r="U89" s="45"/>
      <c r="V89" s="128"/>
      <c r="W89" s="128"/>
      <c r="X89" s="45"/>
      <c r="Y89" s="45"/>
      <c r="Z89" s="45"/>
      <c r="AA89" s="45"/>
      <c r="AB89" s="45"/>
      <c r="AC89" s="45"/>
      <c r="AD89" s="45"/>
      <c r="AE89" s="45"/>
      <c r="AF89" s="45"/>
    </row>
    <row r="90" spans="1:32" ht="13">
      <c r="A90" s="60"/>
      <c r="B90" s="45"/>
      <c r="C90" s="45"/>
      <c r="D90" s="45"/>
      <c r="E90" s="45"/>
      <c r="F90" s="45"/>
      <c r="G90" s="45"/>
      <c r="H90" s="45"/>
      <c r="I90" s="45"/>
      <c r="J90" s="45"/>
      <c r="K90" s="46"/>
      <c r="L90" s="119"/>
      <c r="M90" s="125"/>
      <c r="N90" s="125"/>
      <c r="O90" s="45"/>
      <c r="P90" s="45"/>
      <c r="Q90" s="126"/>
      <c r="R90" s="126"/>
      <c r="S90" s="126"/>
      <c r="T90" s="127"/>
      <c r="U90" s="45"/>
      <c r="V90" s="128"/>
      <c r="W90" s="128"/>
      <c r="X90" s="45"/>
      <c r="Y90" s="45"/>
      <c r="Z90" s="45"/>
      <c r="AA90" s="45"/>
      <c r="AB90" s="45"/>
      <c r="AC90" s="45"/>
      <c r="AD90" s="45"/>
      <c r="AE90" s="45"/>
      <c r="AF90" s="45"/>
    </row>
    <row r="91" spans="1:32" ht="13">
      <c r="A91" s="60"/>
      <c r="B91" s="45"/>
      <c r="C91" s="45"/>
      <c r="D91" s="45"/>
      <c r="E91" s="45"/>
      <c r="F91" s="45"/>
      <c r="G91" s="45"/>
      <c r="H91" s="45"/>
      <c r="I91" s="57"/>
      <c r="J91" s="45"/>
      <c r="K91" s="46"/>
      <c r="L91" s="119"/>
      <c r="M91" s="125"/>
      <c r="N91" s="125"/>
      <c r="O91" s="45"/>
      <c r="P91" s="45"/>
      <c r="Q91" s="126"/>
      <c r="R91" s="126"/>
      <c r="S91" s="126"/>
      <c r="T91" s="127"/>
      <c r="U91" s="45"/>
      <c r="V91" s="128"/>
      <c r="W91" s="128"/>
      <c r="X91" s="45"/>
      <c r="Y91" s="45"/>
      <c r="Z91" s="45"/>
      <c r="AA91" s="45"/>
      <c r="AB91" s="45"/>
      <c r="AC91" s="45"/>
      <c r="AD91" s="45"/>
      <c r="AE91" s="45"/>
      <c r="AF91" s="45"/>
    </row>
    <row r="92" spans="1:32" ht="13">
      <c r="A92" s="47" t="s">
        <v>91</v>
      </c>
      <c r="B92" s="45"/>
      <c r="C92" s="131"/>
      <c r="D92" s="132"/>
      <c r="E92" s="132"/>
      <c r="F92" s="132"/>
      <c r="G92" s="132"/>
      <c r="H92" s="132"/>
      <c r="I92" s="133" t="s">
        <v>92</v>
      </c>
      <c r="J92" s="132"/>
      <c r="K92" s="134"/>
      <c r="L92" s="119"/>
      <c r="M92" s="125"/>
      <c r="N92" s="125"/>
      <c r="O92" s="45"/>
      <c r="P92" s="45"/>
      <c r="Q92" s="126"/>
      <c r="R92" s="126"/>
      <c r="S92" s="126"/>
      <c r="T92" s="127"/>
      <c r="U92" s="45"/>
      <c r="V92" s="128"/>
      <c r="W92" s="128"/>
      <c r="X92" s="45"/>
      <c r="Y92" s="45"/>
      <c r="Z92" s="45"/>
      <c r="AA92" s="45"/>
      <c r="AB92" s="45"/>
      <c r="AC92" s="45"/>
      <c r="AD92" s="45"/>
      <c r="AE92" s="45"/>
      <c r="AF92" s="45"/>
    </row>
    <row r="93" spans="1:32" ht="13">
      <c r="A93" s="47"/>
      <c r="B93" s="45"/>
      <c r="C93" s="135"/>
      <c r="D93" s="45"/>
      <c r="E93" s="45"/>
      <c r="F93" s="45"/>
      <c r="G93" s="45"/>
      <c r="H93" s="45"/>
      <c r="I93" s="133"/>
      <c r="J93" s="45"/>
      <c r="K93" s="46"/>
      <c r="L93" s="119"/>
      <c r="M93" s="125"/>
      <c r="N93" s="125"/>
      <c r="O93" s="45"/>
      <c r="P93" s="45"/>
      <c r="Q93" s="126"/>
      <c r="R93" s="126"/>
      <c r="S93" s="126"/>
      <c r="T93" s="127"/>
      <c r="U93" s="45"/>
      <c r="V93" s="128"/>
      <c r="W93" s="128"/>
      <c r="X93" s="45"/>
      <c r="Y93" s="45"/>
      <c r="Z93" s="45"/>
      <c r="AA93" s="45"/>
      <c r="AB93" s="45"/>
      <c r="AC93" s="45"/>
      <c r="AD93" s="45"/>
      <c r="AE93" s="45"/>
      <c r="AF93" s="45"/>
    </row>
    <row r="94" spans="1:32" ht="13">
      <c r="A94" s="136"/>
      <c r="B94" s="135"/>
      <c r="C94" s="45"/>
      <c r="D94" s="135"/>
      <c r="E94" s="135"/>
      <c r="F94" s="135"/>
      <c r="G94" s="45"/>
      <c r="H94" s="45"/>
      <c r="I94" s="45"/>
      <c r="J94" s="45"/>
      <c r="K94" s="46"/>
      <c r="L94" s="119"/>
      <c r="M94" s="125"/>
      <c r="N94" s="125"/>
      <c r="O94" s="45"/>
      <c r="P94" s="45"/>
      <c r="Q94" s="126"/>
      <c r="R94" s="126"/>
      <c r="S94" s="126"/>
      <c r="T94" s="127"/>
      <c r="U94" s="45"/>
      <c r="V94" s="128"/>
      <c r="W94" s="128"/>
      <c r="X94" s="45"/>
      <c r="Y94" s="45"/>
      <c r="Z94" s="45"/>
      <c r="AA94" s="45"/>
      <c r="AB94" s="45"/>
      <c r="AC94" s="45"/>
      <c r="AD94" s="45"/>
      <c r="AE94" s="45"/>
      <c r="AF94" s="45"/>
    </row>
    <row r="95" spans="1:32" ht="13">
      <c r="A95" s="47" t="s">
        <v>93</v>
      </c>
      <c r="B95" s="45"/>
      <c r="C95" s="132"/>
      <c r="D95" s="132"/>
      <c r="E95" s="132"/>
      <c r="F95" s="132"/>
      <c r="G95" s="132"/>
      <c r="H95" s="132"/>
      <c r="I95" s="133" t="s">
        <v>92</v>
      </c>
      <c r="J95" s="132"/>
      <c r="K95" s="134"/>
      <c r="L95" s="119"/>
      <c r="M95" s="125"/>
      <c r="N95" s="125"/>
      <c r="O95" s="45"/>
      <c r="P95" s="45"/>
      <c r="Q95" s="126"/>
      <c r="R95" s="126"/>
      <c r="S95" s="126"/>
      <c r="T95" s="127"/>
      <c r="U95" s="45"/>
      <c r="V95" s="128"/>
      <c r="W95" s="128"/>
      <c r="X95" s="45"/>
      <c r="Y95" s="45"/>
      <c r="Z95" s="45"/>
      <c r="AA95" s="45"/>
      <c r="AB95" s="45"/>
      <c r="AC95" s="45"/>
      <c r="AD95" s="45"/>
      <c r="AE95" s="45"/>
      <c r="AF95" s="45"/>
    </row>
    <row r="96" spans="1:32" ht="13">
      <c r="A96" s="47"/>
      <c r="B96" s="45"/>
      <c r="C96" s="45"/>
      <c r="D96" s="45"/>
      <c r="E96" s="45"/>
      <c r="F96" s="45"/>
      <c r="G96" s="45"/>
      <c r="H96" s="45"/>
      <c r="I96" s="133"/>
      <c r="J96" s="45"/>
      <c r="K96" s="46"/>
      <c r="L96" s="119"/>
      <c r="M96" s="125"/>
      <c r="N96" s="125"/>
      <c r="O96" s="45"/>
      <c r="P96" s="45"/>
      <c r="Q96" s="126"/>
      <c r="R96" s="126"/>
      <c r="S96" s="126"/>
      <c r="T96" s="127"/>
      <c r="U96" s="45"/>
      <c r="V96" s="128"/>
      <c r="W96" s="128"/>
      <c r="X96" s="45"/>
      <c r="Y96" s="45"/>
      <c r="Z96" s="45"/>
      <c r="AA96" s="45"/>
      <c r="AB96" s="45"/>
      <c r="AC96" s="45"/>
      <c r="AD96" s="45"/>
      <c r="AE96" s="45"/>
      <c r="AF96" s="45"/>
    </row>
    <row r="97" spans="1:32" ht="13">
      <c r="A97" s="60"/>
      <c r="B97" s="45"/>
      <c r="C97" s="45"/>
      <c r="D97" s="45"/>
      <c r="E97" s="45"/>
      <c r="F97" s="45"/>
      <c r="G97" s="45"/>
      <c r="H97" s="45"/>
      <c r="I97" s="45"/>
      <c r="J97" s="45"/>
      <c r="K97" s="46"/>
      <c r="L97" s="119"/>
      <c r="M97" s="125"/>
      <c r="N97" s="125"/>
      <c r="O97" s="45"/>
      <c r="P97" s="45"/>
      <c r="Q97" s="126"/>
      <c r="R97" s="126"/>
      <c r="S97" s="126"/>
      <c r="T97" s="127"/>
      <c r="U97" s="45"/>
      <c r="V97" s="128"/>
      <c r="W97" s="128"/>
      <c r="X97" s="45"/>
      <c r="Y97" s="45"/>
      <c r="Z97" s="45"/>
      <c r="AA97" s="45"/>
      <c r="AB97" s="45"/>
      <c r="AC97" s="45"/>
      <c r="AD97" s="45"/>
      <c r="AE97" s="45"/>
      <c r="AF97" s="45"/>
    </row>
    <row r="98" spans="1:32" ht="13">
      <c r="A98" s="47" t="s">
        <v>94</v>
      </c>
      <c r="B98" s="45"/>
      <c r="C98" s="132"/>
      <c r="D98" s="132"/>
      <c r="E98" s="132"/>
      <c r="F98" s="132"/>
      <c r="G98" s="132"/>
      <c r="H98" s="132"/>
      <c r="I98" s="133" t="s">
        <v>92</v>
      </c>
      <c r="J98" s="132"/>
      <c r="K98" s="134"/>
      <c r="L98" s="119"/>
      <c r="M98" s="125"/>
      <c r="N98" s="125"/>
      <c r="O98" s="45"/>
      <c r="P98" s="45"/>
      <c r="Q98" s="126"/>
      <c r="R98" s="126"/>
      <c r="S98" s="126"/>
      <c r="T98" s="127"/>
      <c r="U98" s="45"/>
      <c r="V98" s="128"/>
      <c r="W98" s="128"/>
      <c r="X98" s="45"/>
      <c r="Y98" s="45"/>
      <c r="Z98" s="45"/>
      <c r="AA98" s="45"/>
      <c r="AB98" s="45"/>
      <c r="AC98" s="45"/>
      <c r="AD98" s="45"/>
      <c r="AE98" s="45"/>
      <c r="AF98" s="45"/>
    </row>
    <row r="99" spans="1:32" ht="13">
      <c r="A99" s="60"/>
      <c r="B99" s="45"/>
      <c r="C99" s="45"/>
      <c r="D99" s="45"/>
      <c r="E99" s="45"/>
      <c r="F99" s="45"/>
      <c r="G99" s="45"/>
      <c r="H99" s="45"/>
      <c r="I99" s="45"/>
      <c r="J99" s="45"/>
      <c r="K99" s="46"/>
      <c r="L99" s="119"/>
      <c r="M99" s="125"/>
      <c r="N99" s="125"/>
      <c r="O99" s="45"/>
      <c r="P99" s="45"/>
      <c r="Q99" s="126"/>
      <c r="R99" s="126"/>
      <c r="S99" s="126"/>
      <c r="T99" s="127"/>
      <c r="U99" s="45"/>
      <c r="V99" s="128"/>
      <c r="W99" s="128"/>
      <c r="X99" s="45"/>
      <c r="Y99" s="45"/>
      <c r="Z99" s="45"/>
      <c r="AA99" s="45"/>
      <c r="AB99" s="45"/>
      <c r="AC99" s="45"/>
      <c r="AD99" s="45"/>
      <c r="AE99" s="45"/>
      <c r="AF99" s="45"/>
    </row>
    <row r="100" spans="1:32" ht="13.5" thickBot="1">
      <c r="A100" s="137"/>
      <c r="B100" s="138"/>
      <c r="C100" s="138"/>
      <c r="D100" s="138"/>
      <c r="E100" s="138"/>
      <c r="F100" s="138"/>
      <c r="G100" s="138"/>
      <c r="H100" s="138"/>
      <c r="I100" s="138"/>
      <c r="J100" s="138"/>
      <c r="K100" s="139"/>
      <c r="M100" s="125"/>
      <c r="N100" s="125"/>
      <c r="O100" s="45"/>
      <c r="P100" s="45"/>
      <c r="Q100" s="126"/>
      <c r="R100" s="126"/>
      <c r="S100" s="126"/>
      <c r="T100" s="127"/>
      <c r="U100" s="45"/>
      <c r="V100" s="128"/>
      <c r="W100" s="128"/>
      <c r="X100" s="45"/>
      <c r="Y100" s="45"/>
      <c r="Z100" s="45"/>
      <c r="AA100" s="45"/>
      <c r="AB100" s="45"/>
      <c r="AC100" s="45"/>
      <c r="AD100" s="45"/>
      <c r="AE100" s="45"/>
      <c r="AF100" s="45"/>
    </row>
    <row r="101" spans="1:32">
      <c r="P101" s="45"/>
    </row>
    <row r="103" spans="1:32">
      <c r="L103" s="119"/>
    </row>
    <row r="104" spans="1:32" ht="13">
      <c r="L104" s="119"/>
      <c r="M104" s="125"/>
      <c r="N104" s="125"/>
      <c r="O104" s="45"/>
      <c r="Q104" s="126"/>
      <c r="R104" s="126"/>
      <c r="S104" s="126"/>
      <c r="T104" s="127"/>
      <c r="U104" s="45"/>
      <c r="V104" s="128"/>
      <c r="W104" s="128"/>
      <c r="X104" s="45"/>
      <c r="Y104" s="45"/>
      <c r="Z104" s="45"/>
      <c r="AA104" s="45"/>
      <c r="AB104" s="45"/>
      <c r="AC104" s="45"/>
      <c r="AD104" s="45"/>
      <c r="AE104" s="45"/>
      <c r="AF104" s="45"/>
    </row>
    <row r="105" spans="1:32" ht="13">
      <c r="L105" s="119"/>
      <c r="M105" s="125"/>
      <c r="N105" s="125"/>
      <c r="O105" s="45"/>
      <c r="P105" s="45"/>
      <c r="Q105" s="126"/>
      <c r="R105" s="126"/>
      <c r="S105" s="126"/>
      <c r="T105" s="127"/>
      <c r="U105" s="45"/>
      <c r="V105" s="128"/>
      <c r="W105" s="128"/>
      <c r="X105" s="45"/>
      <c r="Y105" s="45"/>
      <c r="Z105" s="45"/>
      <c r="AA105" s="45"/>
      <c r="AB105" s="45"/>
      <c r="AC105" s="45"/>
      <c r="AD105" s="45"/>
      <c r="AE105" s="45"/>
      <c r="AF105" s="45"/>
    </row>
    <row r="106" spans="1:32" ht="13">
      <c r="L106" s="119"/>
      <c r="M106" s="125"/>
      <c r="N106" s="125"/>
      <c r="O106" s="45"/>
      <c r="P106" s="45"/>
      <c r="Q106" s="126"/>
      <c r="R106" s="126"/>
      <c r="S106" s="126"/>
      <c r="T106" s="127"/>
      <c r="U106" s="45"/>
      <c r="V106" s="128"/>
      <c r="W106" s="128"/>
      <c r="X106" s="45"/>
      <c r="Y106" s="45"/>
      <c r="Z106" s="45"/>
      <c r="AA106" s="45"/>
      <c r="AB106" s="45"/>
      <c r="AC106" s="45"/>
      <c r="AD106" s="45"/>
      <c r="AE106" s="45"/>
      <c r="AF106" s="45"/>
    </row>
    <row r="107" spans="1:32" ht="13">
      <c r="L107" s="119"/>
      <c r="M107" s="125"/>
      <c r="N107" s="125"/>
      <c r="O107" s="45"/>
      <c r="P107" s="45"/>
      <c r="Q107" s="126"/>
      <c r="R107" s="126"/>
      <c r="S107" s="126"/>
      <c r="T107" s="127"/>
      <c r="U107" s="45"/>
      <c r="V107" s="128"/>
      <c r="W107" s="128"/>
      <c r="X107" s="45"/>
      <c r="Y107" s="45"/>
      <c r="Z107" s="45"/>
      <c r="AA107" s="45"/>
      <c r="AB107" s="45"/>
      <c r="AC107" s="45"/>
      <c r="AD107" s="45"/>
      <c r="AE107" s="45"/>
      <c r="AF107" s="45"/>
    </row>
    <row r="108" spans="1:32" ht="13">
      <c r="L108" s="119"/>
      <c r="M108" s="125"/>
      <c r="N108" s="125"/>
      <c r="O108" s="45"/>
      <c r="P108" s="45"/>
      <c r="Q108" s="126"/>
      <c r="R108" s="126"/>
      <c r="S108" s="126"/>
      <c r="T108" s="127"/>
      <c r="U108" s="45"/>
      <c r="V108" s="128"/>
      <c r="W108" s="128"/>
      <c r="X108" s="45"/>
      <c r="Y108" s="45"/>
      <c r="Z108" s="45"/>
      <c r="AA108" s="45"/>
      <c r="AB108" s="45"/>
      <c r="AC108" s="45"/>
      <c r="AD108" s="45"/>
      <c r="AE108" s="45"/>
      <c r="AF108" s="45"/>
    </row>
    <row r="109" spans="1:32" ht="13">
      <c r="L109" s="119"/>
      <c r="M109" s="125"/>
      <c r="N109" s="125"/>
      <c r="O109" s="45"/>
      <c r="P109" s="45"/>
      <c r="Q109" s="126"/>
      <c r="R109" s="126"/>
      <c r="S109" s="126"/>
      <c r="T109" s="127"/>
      <c r="U109" s="45"/>
      <c r="V109" s="128"/>
      <c r="W109" s="128"/>
      <c r="X109" s="45"/>
      <c r="Y109" s="45"/>
      <c r="Z109" s="45"/>
      <c r="AA109" s="45"/>
      <c r="AB109" s="45"/>
      <c r="AC109" s="45"/>
      <c r="AD109" s="45"/>
      <c r="AE109" s="45"/>
      <c r="AF109" s="45"/>
    </row>
    <row r="110" spans="1:32" ht="13">
      <c r="K110" s="140"/>
      <c r="L110" s="119"/>
      <c r="M110" s="125"/>
      <c r="N110" s="125"/>
      <c r="O110" s="45"/>
      <c r="P110" s="45"/>
      <c r="Q110" s="126"/>
      <c r="R110" s="126"/>
      <c r="S110" s="126"/>
      <c r="T110" s="127"/>
      <c r="U110" s="45"/>
      <c r="V110" s="128"/>
      <c r="W110" s="128"/>
      <c r="X110" s="45"/>
      <c r="Y110" s="45"/>
      <c r="Z110" s="45"/>
      <c r="AA110" s="45"/>
      <c r="AB110" s="45"/>
      <c r="AC110" s="45"/>
      <c r="AD110" s="45"/>
      <c r="AE110" s="45"/>
      <c r="AF110" s="45"/>
    </row>
    <row r="111" spans="1:32" ht="13">
      <c r="L111" s="119"/>
      <c r="M111" s="125"/>
      <c r="N111" s="125"/>
      <c r="O111" s="45"/>
      <c r="P111" s="45"/>
      <c r="Q111" s="126"/>
      <c r="R111" s="126"/>
      <c r="S111" s="126"/>
      <c r="T111" s="127"/>
      <c r="U111" s="45"/>
      <c r="V111" s="128"/>
      <c r="W111" s="128"/>
      <c r="X111" s="45"/>
      <c r="Y111" s="45"/>
      <c r="Z111" s="45"/>
      <c r="AA111" s="45"/>
      <c r="AB111" s="45"/>
      <c r="AC111" s="45"/>
      <c r="AD111" s="45"/>
      <c r="AE111" s="45"/>
      <c r="AF111" s="45"/>
    </row>
    <row r="112" spans="1:32" ht="13">
      <c r="L112" s="119"/>
      <c r="M112" s="125"/>
      <c r="N112" s="125"/>
      <c r="O112" s="45"/>
      <c r="P112" s="45"/>
      <c r="Q112" s="126"/>
      <c r="R112" s="126"/>
      <c r="S112" s="126"/>
      <c r="T112" s="127"/>
      <c r="U112" s="45"/>
      <c r="V112" s="128"/>
      <c r="W112" s="128"/>
      <c r="X112" s="45"/>
      <c r="Y112" s="45"/>
      <c r="Z112" s="45"/>
      <c r="AA112" s="45"/>
      <c r="AB112" s="45"/>
      <c r="AC112" s="45"/>
      <c r="AD112" s="45"/>
      <c r="AE112" s="45"/>
      <c r="AF112" s="45"/>
    </row>
    <row r="113" spans="12:32" ht="13">
      <c r="L113" s="119"/>
      <c r="M113" s="125"/>
      <c r="N113" s="125"/>
      <c r="O113" s="45"/>
      <c r="P113" s="45"/>
      <c r="Q113" s="126"/>
      <c r="R113" s="126"/>
      <c r="S113" s="126"/>
      <c r="T113" s="127"/>
      <c r="U113" s="45"/>
      <c r="V113" s="128"/>
      <c r="W113" s="128"/>
      <c r="X113" s="45"/>
      <c r="Y113" s="45"/>
      <c r="Z113" s="45"/>
      <c r="AA113" s="45"/>
      <c r="AB113" s="45"/>
      <c r="AC113" s="45"/>
      <c r="AD113" s="45"/>
      <c r="AE113" s="45"/>
      <c r="AF113" s="45"/>
    </row>
    <row r="114" spans="12:32" ht="13">
      <c r="L114" s="119"/>
      <c r="M114" s="125"/>
      <c r="N114" s="125"/>
      <c r="O114" s="45"/>
      <c r="P114" s="45"/>
      <c r="Q114" s="126"/>
      <c r="R114" s="126"/>
      <c r="S114" s="126"/>
      <c r="T114" s="127"/>
      <c r="U114" s="45"/>
      <c r="V114" s="128"/>
      <c r="W114" s="128"/>
      <c r="X114" s="45"/>
      <c r="Y114" s="45"/>
      <c r="Z114" s="45"/>
      <c r="AA114" s="45"/>
      <c r="AB114" s="45"/>
      <c r="AC114" s="45"/>
      <c r="AD114" s="45"/>
      <c r="AE114" s="45"/>
      <c r="AF114" s="45"/>
    </row>
    <row r="115" spans="12:32" ht="13">
      <c r="L115" s="119"/>
      <c r="M115" s="125"/>
      <c r="N115" s="125"/>
      <c r="O115" s="45"/>
      <c r="P115" s="45"/>
      <c r="Q115" s="126"/>
      <c r="R115" s="126"/>
      <c r="S115" s="126"/>
      <c r="T115" s="127"/>
      <c r="U115" s="45"/>
      <c r="V115" s="128"/>
      <c r="W115" s="128"/>
      <c r="X115" s="45"/>
      <c r="Y115" s="45"/>
      <c r="Z115" s="45"/>
      <c r="AA115" s="45"/>
      <c r="AB115" s="45"/>
      <c r="AC115" s="45"/>
      <c r="AD115" s="45"/>
      <c r="AE115" s="45"/>
      <c r="AF115" s="45"/>
    </row>
    <row r="116" spans="12:32" ht="13">
      <c r="L116" s="119"/>
      <c r="M116" s="125"/>
      <c r="N116" s="125"/>
      <c r="O116" s="45"/>
      <c r="P116" s="45"/>
      <c r="Q116" s="126"/>
      <c r="R116" s="126"/>
      <c r="S116" s="126"/>
      <c r="T116" s="127"/>
      <c r="U116" s="45"/>
      <c r="V116" s="128"/>
      <c r="W116" s="128"/>
      <c r="X116" s="45"/>
      <c r="Y116" s="45"/>
      <c r="Z116" s="45"/>
      <c r="AA116" s="45"/>
      <c r="AB116" s="45"/>
      <c r="AC116" s="45"/>
      <c r="AD116" s="45"/>
      <c r="AE116" s="45"/>
      <c r="AF116" s="45"/>
    </row>
    <row r="117" spans="12:32" ht="13">
      <c r="L117" s="119"/>
      <c r="M117" s="125"/>
      <c r="N117" s="125"/>
      <c r="O117" s="45"/>
      <c r="P117" s="45"/>
      <c r="Q117" s="126"/>
      <c r="R117" s="126"/>
      <c r="S117" s="126"/>
      <c r="T117" s="127"/>
      <c r="U117" s="45"/>
      <c r="V117" s="128"/>
      <c r="W117" s="128"/>
      <c r="X117" s="45"/>
      <c r="Y117" s="45"/>
      <c r="Z117" s="45"/>
      <c r="AA117" s="45"/>
      <c r="AB117" s="45"/>
      <c r="AC117" s="45"/>
      <c r="AD117" s="45"/>
      <c r="AE117" s="45"/>
      <c r="AF117" s="45"/>
    </row>
    <row r="118" spans="12:32" ht="13">
      <c r="L118" s="119"/>
      <c r="M118" s="125"/>
      <c r="N118" s="125"/>
      <c r="O118" s="45"/>
      <c r="P118" s="45"/>
      <c r="Q118" s="126"/>
      <c r="R118" s="126"/>
      <c r="S118" s="126"/>
      <c r="T118" s="127"/>
      <c r="U118" s="45"/>
      <c r="V118" s="128"/>
      <c r="W118" s="128"/>
      <c r="X118" s="45"/>
      <c r="Y118" s="45"/>
      <c r="Z118" s="45"/>
      <c r="AA118" s="45"/>
      <c r="AB118" s="45"/>
      <c r="AC118" s="45"/>
      <c r="AD118" s="45"/>
      <c r="AE118" s="45"/>
      <c r="AF118" s="45"/>
    </row>
    <row r="119" spans="12:32" ht="13">
      <c r="L119" s="119"/>
      <c r="M119" s="125"/>
      <c r="N119" s="125"/>
      <c r="O119" s="45"/>
      <c r="P119" s="45"/>
      <c r="Q119" s="126"/>
      <c r="R119" s="126"/>
      <c r="S119" s="126"/>
      <c r="T119" s="127"/>
      <c r="U119" s="45"/>
      <c r="V119" s="128"/>
      <c r="W119" s="128"/>
      <c r="X119" s="45"/>
      <c r="Y119" s="45"/>
      <c r="Z119" s="45"/>
      <c r="AA119" s="45"/>
      <c r="AB119" s="45"/>
      <c r="AC119" s="45"/>
      <c r="AD119" s="45"/>
      <c r="AE119" s="45"/>
      <c r="AF119" s="45"/>
    </row>
    <row r="120" spans="12:32" ht="13">
      <c r="L120" s="119"/>
      <c r="M120" s="125"/>
      <c r="N120" s="125"/>
      <c r="O120" s="45"/>
      <c r="P120" s="45"/>
      <c r="Q120" s="126"/>
      <c r="R120" s="126"/>
      <c r="S120" s="126"/>
      <c r="T120" s="127"/>
      <c r="U120" s="45"/>
      <c r="V120" s="128"/>
      <c r="W120" s="128"/>
      <c r="X120" s="45"/>
      <c r="Y120" s="45"/>
      <c r="Z120" s="45"/>
      <c r="AA120" s="45"/>
      <c r="AB120" s="45"/>
      <c r="AC120" s="45"/>
      <c r="AD120" s="45"/>
      <c r="AE120" s="45"/>
      <c r="AF120" s="45"/>
    </row>
    <row r="121" spans="12:32" ht="13">
      <c r="L121" s="119"/>
      <c r="M121" s="125"/>
      <c r="N121" s="125"/>
      <c r="O121" s="45"/>
      <c r="P121" s="45"/>
      <c r="Q121" s="126"/>
      <c r="R121" s="126"/>
      <c r="S121" s="126"/>
      <c r="T121" s="127"/>
      <c r="U121" s="45"/>
      <c r="V121" s="128"/>
      <c r="W121" s="128"/>
      <c r="X121" s="45"/>
      <c r="Y121" s="45"/>
      <c r="Z121" s="45"/>
      <c r="AA121" s="45"/>
      <c r="AB121" s="45"/>
      <c r="AC121" s="45"/>
      <c r="AD121" s="45"/>
      <c r="AE121" s="45"/>
      <c r="AF121" s="45"/>
    </row>
    <row r="122" spans="12:32" ht="13">
      <c r="L122" s="119"/>
      <c r="M122" s="125"/>
      <c r="N122" s="125"/>
      <c r="O122" s="45"/>
      <c r="P122" s="45"/>
      <c r="Q122" s="126"/>
      <c r="R122" s="126"/>
      <c r="S122" s="126"/>
      <c r="T122" s="127"/>
      <c r="U122" s="45"/>
      <c r="V122" s="128"/>
      <c r="W122" s="128"/>
      <c r="X122" s="45"/>
      <c r="Y122" s="45"/>
      <c r="Z122" s="45"/>
      <c r="AA122" s="45"/>
      <c r="AB122" s="45"/>
      <c r="AC122" s="45"/>
      <c r="AD122" s="45"/>
      <c r="AE122" s="45"/>
      <c r="AF122" s="45"/>
    </row>
    <row r="123" spans="12:32" ht="13">
      <c r="L123" s="45"/>
      <c r="M123" s="125"/>
      <c r="N123" s="125"/>
      <c r="O123" s="45"/>
      <c r="P123" s="45"/>
      <c r="Q123" s="126"/>
      <c r="R123" s="126"/>
      <c r="S123" s="126"/>
      <c r="T123" s="127"/>
      <c r="U123" s="45"/>
      <c r="V123" s="128"/>
      <c r="W123" s="128"/>
      <c r="X123" s="45"/>
      <c r="Y123" s="45"/>
      <c r="Z123" s="45"/>
      <c r="AA123" s="45"/>
      <c r="AB123" s="45"/>
      <c r="AC123" s="45"/>
      <c r="AD123" s="45"/>
      <c r="AE123" s="45"/>
      <c r="AF123" s="45"/>
    </row>
    <row r="124" spans="12:32" ht="13">
      <c r="L124" s="45"/>
      <c r="M124" s="125"/>
      <c r="N124" s="125"/>
      <c r="O124" s="45"/>
      <c r="P124" s="45"/>
      <c r="Q124" s="141"/>
      <c r="R124" s="141"/>
      <c r="S124" s="141"/>
      <c r="T124" s="141"/>
      <c r="U124" s="57"/>
      <c r="V124" s="141"/>
      <c r="W124" s="141"/>
      <c r="X124" s="57"/>
      <c r="Y124" s="45"/>
      <c r="Z124" s="45"/>
      <c r="AA124" s="45"/>
      <c r="AB124" s="45"/>
      <c r="AC124" s="45"/>
      <c r="AD124" s="45"/>
      <c r="AE124" s="45"/>
      <c r="AF124" s="45"/>
    </row>
    <row r="125" spans="12:32" ht="13">
      <c r="L125" s="119"/>
      <c r="M125" s="125"/>
      <c r="N125" s="125"/>
      <c r="O125" s="45"/>
      <c r="P125" s="45"/>
      <c r="Q125" s="141"/>
      <c r="R125" s="141"/>
      <c r="S125" s="141"/>
      <c r="T125" s="141"/>
      <c r="U125" s="57"/>
      <c r="V125" s="141"/>
      <c r="W125" s="141"/>
      <c r="X125" s="57"/>
      <c r="Y125" s="45"/>
      <c r="Z125" s="45"/>
      <c r="AA125" s="45"/>
      <c r="AB125" s="45"/>
      <c r="AC125" s="45"/>
      <c r="AD125" s="45"/>
      <c r="AE125" s="45"/>
      <c r="AF125" s="45"/>
    </row>
    <row r="126" spans="12:32" ht="13">
      <c r="L126" s="119"/>
      <c r="M126" s="125"/>
      <c r="N126" s="125"/>
      <c r="O126" s="45"/>
      <c r="P126" s="45"/>
      <c r="Q126" s="126"/>
      <c r="R126" s="126"/>
      <c r="S126" s="126"/>
      <c r="T126" s="127"/>
      <c r="U126" s="45"/>
      <c r="V126" s="128"/>
      <c r="W126" s="128"/>
      <c r="X126" s="45"/>
      <c r="Y126" s="45"/>
      <c r="Z126" s="45"/>
      <c r="AA126" s="45"/>
      <c r="AB126" s="45"/>
      <c r="AC126" s="45"/>
      <c r="AD126" s="45"/>
      <c r="AE126" s="45"/>
      <c r="AF126" s="45"/>
    </row>
    <row r="127" spans="12:32" ht="13">
      <c r="L127" s="119"/>
      <c r="M127" s="125"/>
      <c r="N127" s="125"/>
      <c r="O127" s="45"/>
      <c r="P127" s="45"/>
      <c r="Q127" s="126"/>
      <c r="R127" s="126"/>
      <c r="S127" s="126"/>
      <c r="T127" s="127"/>
      <c r="U127" s="45"/>
      <c r="V127" s="128"/>
      <c r="W127" s="128"/>
      <c r="X127" s="45"/>
      <c r="Y127" s="45"/>
      <c r="Z127" s="45"/>
      <c r="AA127" s="45"/>
      <c r="AB127" s="45"/>
      <c r="AC127" s="45"/>
      <c r="AD127" s="45"/>
      <c r="AE127" s="45"/>
      <c r="AF127" s="45"/>
    </row>
    <row r="128" spans="12:32" ht="13">
      <c r="L128" s="119"/>
      <c r="M128" s="125"/>
      <c r="N128" s="125"/>
      <c r="O128" s="45"/>
      <c r="P128" s="45"/>
      <c r="Q128" s="126"/>
      <c r="R128" s="126"/>
      <c r="S128" s="126"/>
      <c r="T128" s="127"/>
      <c r="U128" s="45"/>
      <c r="V128" s="128"/>
      <c r="W128" s="128"/>
      <c r="X128" s="45"/>
      <c r="Y128" s="45"/>
      <c r="Z128" s="45"/>
      <c r="AA128" s="45"/>
      <c r="AB128" s="45"/>
      <c r="AC128" s="45"/>
      <c r="AD128" s="45"/>
      <c r="AE128" s="45"/>
      <c r="AF128" s="45"/>
    </row>
    <row r="129" spans="12:32" ht="13">
      <c r="L129" s="119"/>
      <c r="M129" s="125"/>
      <c r="N129" s="125"/>
      <c r="O129" s="45"/>
      <c r="P129" s="45"/>
      <c r="Q129" s="126"/>
      <c r="R129" s="126"/>
      <c r="S129" s="126"/>
      <c r="T129" s="127"/>
      <c r="U129" s="45"/>
      <c r="V129" s="128"/>
      <c r="W129" s="128"/>
      <c r="X129" s="45"/>
      <c r="Y129" s="45"/>
      <c r="Z129" s="45"/>
      <c r="AA129" s="45"/>
      <c r="AB129" s="45"/>
      <c r="AC129" s="45"/>
      <c r="AD129" s="45"/>
      <c r="AE129" s="45"/>
      <c r="AF129" s="45"/>
    </row>
    <row r="130" spans="12:32" ht="13">
      <c r="L130" s="119"/>
      <c r="M130" s="125"/>
      <c r="N130" s="125"/>
      <c r="O130" s="45"/>
      <c r="P130" s="45"/>
      <c r="Q130" s="126"/>
      <c r="R130" s="126"/>
      <c r="S130" s="126"/>
      <c r="T130" s="127"/>
      <c r="U130" s="45"/>
      <c r="V130" s="128"/>
      <c r="W130" s="128"/>
      <c r="X130" s="45"/>
      <c r="Y130" s="45"/>
      <c r="Z130" s="45"/>
      <c r="AA130" s="45"/>
      <c r="AB130" s="45"/>
      <c r="AC130" s="45"/>
      <c r="AD130" s="45"/>
      <c r="AE130" s="45"/>
      <c r="AF130" s="45"/>
    </row>
    <row r="131" spans="12:32" ht="13">
      <c r="L131" s="119"/>
      <c r="M131" s="125"/>
      <c r="N131" s="125"/>
      <c r="O131" s="45"/>
      <c r="P131" s="45"/>
      <c r="Q131" s="126"/>
      <c r="R131" s="126"/>
      <c r="S131" s="126"/>
      <c r="T131" s="127"/>
      <c r="U131" s="45"/>
      <c r="V131" s="128"/>
      <c r="W131" s="128"/>
      <c r="X131" s="45"/>
      <c r="Y131" s="45"/>
      <c r="Z131" s="45"/>
      <c r="AA131" s="45"/>
      <c r="AB131" s="45"/>
      <c r="AC131" s="45"/>
      <c r="AD131" s="45"/>
      <c r="AE131" s="45"/>
      <c r="AF131" s="45"/>
    </row>
    <row r="132" spans="12:32" ht="13">
      <c r="L132" s="119"/>
      <c r="M132" s="125"/>
      <c r="N132" s="125"/>
      <c r="O132" s="45"/>
      <c r="P132" s="45"/>
      <c r="Q132" s="126"/>
      <c r="R132" s="126"/>
      <c r="S132" s="126"/>
      <c r="T132" s="127"/>
      <c r="U132" s="45"/>
      <c r="V132" s="128"/>
      <c r="W132" s="128"/>
      <c r="X132" s="45"/>
      <c r="Y132" s="45"/>
      <c r="Z132" s="45"/>
      <c r="AA132" s="45"/>
      <c r="AB132" s="45"/>
      <c r="AC132" s="45"/>
      <c r="AD132" s="45"/>
      <c r="AE132" s="45"/>
      <c r="AF132" s="45"/>
    </row>
    <row r="133" spans="12:32" ht="13">
      <c r="L133" s="45"/>
      <c r="M133" s="125"/>
      <c r="N133" s="125"/>
      <c r="O133" s="45"/>
      <c r="P133" s="45"/>
      <c r="Q133" s="126"/>
      <c r="R133" s="126"/>
      <c r="S133" s="126"/>
      <c r="T133" s="127"/>
      <c r="U133" s="45"/>
      <c r="V133" s="128"/>
      <c r="W133" s="128"/>
      <c r="X133" s="45"/>
      <c r="Y133" s="45"/>
      <c r="Z133" s="45"/>
      <c r="AA133" s="45"/>
      <c r="AB133" s="45"/>
      <c r="AC133" s="45"/>
      <c r="AD133" s="45"/>
      <c r="AE133" s="45"/>
      <c r="AF133" s="45"/>
    </row>
    <row r="134" spans="12:32" ht="13">
      <c r="L134" s="45"/>
      <c r="M134" s="45"/>
      <c r="N134" s="45"/>
      <c r="O134" s="45"/>
      <c r="P134" s="45"/>
      <c r="Q134" s="126"/>
      <c r="R134" s="126"/>
      <c r="S134" s="126"/>
      <c r="T134" s="127"/>
      <c r="U134" s="45"/>
      <c r="X134" s="45"/>
      <c r="Y134" s="45"/>
      <c r="Z134" s="45"/>
      <c r="AA134" s="45"/>
      <c r="AB134" s="45"/>
      <c r="AC134" s="45"/>
      <c r="AD134" s="45"/>
      <c r="AE134" s="45"/>
      <c r="AF134" s="45"/>
    </row>
    <row r="135" spans="12:32">
      <c r="L135" s="45"/>
      <c r="M135" s="45"/>
      <c r="N135" s="45"/>
      <c r="O135" s="45"/>
      <c r="P135" s="45"/>
      <c r="Q135" s="45"/>
      <c r="R135" s="45"/>
      <c r="S135" s="45"/>
      <c r="T135" s="45"/>
      <c r="U135" s="45"/>
      <c r="V135" s="45"/>
      <c r="W135" s="45"/>
      <c r="X135" s="45"/>
      <c r="Y135" s="45"/>
      <c r="Z135" s="45"/>
      <c r="AA135" s="45"/>
      <c r="AB135" s="45"/>
      <c r="AC135" s="45"/>
      <c r="AD135" s="45"/>
      <c r="AE135" s="45"/>
      <c r="AF135" s="45"/>
    </row>
    <row r="136" spans="12:32">
      <c r="L136" s="45"/>
      <c r="M136" s="45"/>
      <c r="N136" s="45"/>
      <c r="O136" s="45"/>
      <c r="P136" s="45"/>
      <c r="Q136" s="45"/>
      <c r="R136" s="45"/>
      <c r="S136" s="45"/>
      <c r="T136" s="45"/>
      <c r="U136" s="45"/>
      <c r="V136" s="45"/>
      <c r="W136" s="45"/>
      <c r="X136" s="45"/>
      <c r="Y136" s="45"/>
      <c r="Z136" s="45"/>
      <c r="AA136" s="45"/>
      <c r="AB136" s="45"/>
      <c r="AC136" s="45"/>
      <c r="AD136" s="45"/>
      <c r="AE136" s="45"/>
      <c r="AF136" s="45"/>
    </row>
    <row r="137" spans="12:32">
      <c r="L137" s="45"/>
      <c r="M137" s="45"/>
      <c r="N137" s="45"/>
      <c r="O137" s="45"/>
      <c r="P137" s="45"/>
      <c r="Q137" s="45"/>
      <c r="R137" s="45"/>
      <c r="S137" s="45"/>
      <c r="T137" s="45"/>
      <c r="U137" s="45"/>
      <c r="V137" s="45"/>
      <c r="W137" s="45"/>
      <c r="X137" s="45"/>
      <c r="Y137" s="45"/>
      <c r="Z137" s="45"/>
      <c r="AA137" s="45"/>
      <c r="AB137" s="45"/>
      <c r="AC137" s="45"/>
      <c r="AD137" s="45"/>
      <c r="AE137" s="45"/>
      <c r="AF137" s="45"/>
    </row>
    <row r="138" spans="12:32">
      <c r="L138" s="45"/>
      <c r="M138" s="45"/>
      <c r="N138" s="45"/>
      <c r="O138" s="45"/>
      <c r="P138" s="45"/>
      <c r="Q138" s="45"/>
      <c r="R138" s="45"/>
      <c r="S138" s="45"/>
      <c r="T138" s="45"/>
      <c r="U138" s="45"/>
      <c r="V138" s="45"/>
      <c r="W138" s="45"/>
      <c r="X138" s="45"/>
      <c r="Y138" s="45"/>
      <c r="Z138" s="45"/>
      <c r="AA138" s="45"/>
      <c r="AB138" s="45"/>
      <c r="AC138" s="45"/>
      <c r="AD138" s="45"/>
      <c r="AE138" s="45"/>
      <c r="AF138" s="45"/>
    </row>
    <row r="139" spans="12:32">
      <c r="L139" s="45"/>
      <c r="M139" s="45"/>
      <c r="N139" s="45"/>
      <c r="O139" s="45"/>
      <c r="P139" s="45"/>
      <c r="Q139" s="45"/>
      <c r="R139" s="45"/>
      <c r="S139" s="45"/>
      <c r="T139" s="45"/>
      <c r="U139" s="45"/>
      <c r="V139" s="45"/>
      <c r="W139" s="45"/>
      <c r="X139" s="45"/>
      <c r="Y139" s="45"/>
      <c r="Z139" s="45"/>
      <c r="AA139" s="45"/>
      <c r="AB139" s="45"/>
      <c r="AC139" s="45"/>
      <c r="AD139" s="45"/>
      <c r="AE139" s="45"/>
      <c r="AF139" s="45"/>
    </row>
    <row r="140" spans="12:32">
      <c r="L140" s="45"/>
      <c r="M140" s="45"/>
      <c r="N140" s="45"/>
      <c r="O140" s="45"/>
      <c r="P140" s="45"/>
      <c r="Q140" s="45"/>
      <c r="R140" s="45"/>
      <c r="S140" s="45"/>
      <c r="T140" s="45"/>
      <c r="U140" s="45"/>
      <c r="V140" s="45"/>
      <c r="W140" s="45"/>
      <c r="X140" s="45"/>
      <c r="Y140" s="45"/>
      <c r="Z140" s="45"/>
      <c r="AA140" s="45"/>
      <c r="AB140" s="45"/>
      <c r="AC140" s="45"/>
      <c r="AD140" s="45"/>
      <c r="AE140" s="45"/>
      <c r="AF140" s="45"/>
    </row>
    <row r="141" spans="12:32" ht="20.149999999999999" customHeight="1">
      <c r="L141" s="45"/>
      <c r="M141" s="45"/>
      <c r="N141" s="45"/>
      <c r="O141" s="45"/>
      <c r="P141" s="45"/>
      <c r="Q141" s="45"/>
      <c r="R141" s="45"/>
      <c r="S141" s="45"/>
      <c r="T141" s="45"/>
      <c r="U141" s="45"/>
      <c r="V141" s="45"/>
      <c r="W141" s="45"/>
      <c r="X141" s="45"/>
      <c r="Y141" s="45"/>
      <c r="Z141" s="45"/>
      <c r="AA141" s="45"/>
      <c r="AB141" s="45"/>
      <c r="AC141" s="45"/>
      <c r="AD141" s="45"/>
      <c r="AE141" s="45"/>
      <c r="AF141" s="45"/>
    </row>
    <row r="142" spans="12:32" ht="20.149999999999999" customHeight="1">
      <c r="L142" s="45"/>
      <c r="M142" s="45"/>
      <c r="N142" s="45"/>
      <c r="O142" s="45"/>
      <c r="P142" s="45"/>
      <c r="Q142" s="45"/>
      <c r="R142" s="45"/>
      <c r="S142" s="45"/>
      <c r="T142" s="45"/>
      <c r="U142" s="45"/>
      <c r="V142" s="45"/>
      <c r="W142" s="45"/>
      <c r="X142" s="45"/>
      <c r="Y142" s="45"/>
      <c r="Z142" s="45"/>
      <c r="AA142" s="45"/>
      <c r="AB142" s="45"/>
      <c r="AC142" s="45"/>
      <c r="AD142" s="45"/>
      <c r="AE142" s="45"/>
      <c r="AF142" s="45"/>
    </row>
    <row r="143" spans="12:32" ht="20.149999999999999" customHeight="1">
      <c r="L143" s="45"/>
      <c r="M143" s="45"/>
      <c r="N143" s="45"/>
      <c r="O143" s="45"/>
      <c r="P143" s="45"/>
      <c r="Q143" s="45"/>
      <c r="R143" s="45"/>
      <c r="S143" s="45"/>
      <c r="T143" s="45"/>
      <c r="U143" s="45"/>
      <c r="V143" s="45"/>
      <c r="W143" s="45"/>
      <c r="X143" s="45"/>
      <c r="Y143" s="45"/>
      <c r="Z143" s="45"/>
      <c r="AA143" s="45"/>
      <c r="AB143" s="45"/>
      <c r="AC143" s="45"/>
      <c r="AD143" s="45"/>
      <c r="AE143" s="45"/>
      <c r="AF143" s="45"/>
    </row>
    <row r="144" spans="12:32" ht="20.149999999999999" customHeight="1">
      <c r="L144" s="45"/>
      <c r="M144" s="45"/>
      <c r="N144" s="45"/>
      <c r="O144" s="45"/>
      <c r="P144" s="45"/>
      <c r="Q144" s="45"/>
      <c r="R144" s="45"/>
      <c r="S144" s="45"/>
      <c r="T144" s="45"/>
      <c r="U144" s="45"/>
      <c r="V144" s="45"/>
      <c r="W144" s="45"/>
      <c r="X144" s="45"/>
      <c r="Y144" s="45"/>
      <c r="Z144" s="45"/>
      <c r="AA144" s="45"/>
      <c r="AB144" s="45"/>
      <c r="AC144" s="45"/>
      <c r="AD144" s="45"/>
      <c r="AE144" s="45"/>
      <c r="AF144" s="45"/>
    </row>
    <row r="145" spans="12:32" ht="20.149999999999999" customHeight="1">
      <c r="L145" s="45"/>
      <c r="M145" s="45"/>
      <c r="N145" s="45"/>
      <c r="O145" s="45"/>
      <c r="P145" s="45"/>
      <c r="Q145" s="45"/>
      <c r="R145" s="45"/>
      <c r="S145" s="45"/>
      <c r="T145" s="45"/>
      <c r="U145" s="45"/>
      <c r="V145" s="45"/>
      <c r="W145" s="45"/>
      <c r="X145" s="45"/>
      <c r="Y145" s="45"/>
      <c r="Z145" s="45"/>
      <c r="AA145" s="45"/>
      <c r="AB145" s="45"/>
      <c r="AC145" s="45"/>
      <c r="AD145" s="45"/>
      <c r="AE145" s="45"/>
      <c r="AF145" s="45"/>
    </row>
    <row r="146" spans="12:32" ht="20.149999999999999" customHeight="1">
      <c r="L146" s="45"/>
      <c r="M146" s="45"/>
      <c r="N146" s="45"/>
      <c r="O146" s="45"/>
      <c r="P146" s="45"/>
      <c r="Q146" s="45"/>
      <c r="R146" s="45"/>
      <c r="S146" s="45"/>
      <c r="T146" s="45"/>
      <c r="U146" s="45"/>
      <c r="V146" s="45"/>
      <c r="W146" s="45"/>
      <c r="X146" s="45"/>
      <c r="Y146" s="45"/>
      <c r="Z146" s="45"/>
      <c r="AA146" s="45"/>
      <c r="AB146" s="45"/>
      <c r="AC146" s="45"/>
      <c r="AD146" s="45"/>
      <c r="AE146" s="45"/>
      <c r="AF146" s="45"/>
    </row>
    <row r="147" spans="12:32">
      <c r="L147" s="45"/>
      <c r="M147" s="45"/>
      <c r="N147" s="45"/>
      <c r="O147" s="45"/>
      <c r="P147" s="45"/>
      <c r="Q147" s="45"/>
      <c r="R147" s="45"/>
      <c r="S147" s="45"/>
      <c r="T147" s="45"/>
      <c r="U147" s="45"/>
      <c r="V147" s="45"/>
      <c r="W147" s="45"/>
      <c r="X147" s="45"/>
      <c r="Y147" s="45"/>
      <c r="Z147" s="45"/>
      <c r="AA147" s="45"/>
      <c r="AB147" s="45"/>
      <c r="AC147" s="45"/>
      <c r="AD147" s="45"/>
      <c r="AE147" s="45"/>
      <c r="AF147" s="45"/>
    </row>
    <row r="148" spans="12:32" ht="20.149999999999999" customHeight="1">
      <c r="L148" s="45"/>
      <c r="M148" s="45"/>
      <c r="N148" s="45"/>
      <c r="O148" s="45"/>
      <c r="P148" s="45"/>
      <c r="Q148" s="45"/>
      <c r="R148" s="45"/>
      <c r="S148" s="45"/>
      <c r="T148" s="45"/>
      <c r="U148" s="45"/>
      <c r="V148" s="45"/>
      <c r="W148" s="45"/>
      <c r="X148" s="45"/>
      <c r="Y148" s="45"/>
      <c r="Z148" s="45"/>
      <c r="AA148" s="45"/>
      <c r="AB148" s="45"/>
      <c r="AC148" s="45"/>
      <c r="AD148" s="45"/>
      <c r="AE148" s="45"/>
      <c r="AF148" s="45"/>
    </row>
    <row r="149" spans="12:32" ht="20.149999999999999" customHeight="1">
      <c r="L149" s="45"/>
      <c r="M149" s="45"/>
      <c r="N149" s="45"/>
      <c r="O149" s="45"/>
      <c r="P149" s="45"/>
      <c r="Q149" s="45"/>
      <c r="R149" s="45"/>
      <c r="S149" s="45"/>
      <c r="T149" s="45"/>
      <c r="U149" s="45"/>
      <c r="V149" s="45"/>
      <c r="W149" s="45"/>
      <c r="X149" s="45"/>
      <c r="Y149" s="45"/>
      <c r="Z149" s="45"/>
      <c r="AA149" s="45"/>
      <c r="AB149" s="45"/>
      <c r="AC149" s="45"/>
      <c r="AD149" s="45"/>
      <c r="AE149" s="45"/>
      <c r="AF149" s="45"/>
    </row>
    <row r="150" spans="12:32" ht="20.149999999999999" customHeight="1">
      <c r="L150" s="45"/>
      <c r="M150" s="45"/>
      <c r="N150" s="45"/>
      <c r="O150" s="45"/>
      <c r="P150" s="45"/>
      <c r="Q150" s="45"/>
      <c r="R150" s="45"/>
      <c r="S150" s="45"/>
      <c r="T150" s="45"/>
      <c r="U150" s="45"/>
      <c r="V150" s="45"/>
      <c r="W150" s="45"/>
      <c r="X150" s="45"/>
      <c r="Y150" s="45"/>
      <c r="Z150" s="45"/>
      <c r="AA150" s="45"/>
      <c r="AB150" s="45"/>
      <c r="AC150" s="45"/>
      <c r="AD150" s="45"/>
      <c r="AE150" s="45"/>
      <c r="AF150" s="45"/>
    </row>
    <row r="151" spans="12:32" ht="20.149999999999999" customHeight="1">
      <c r="L151" s="45"/>
      <c r="M151" s="45"/>
      <c r="N151" s="45"/>
      <c r="O151" s="45"/>
      <c r="P151" s="45"/>
      <c r="Q151" s="45"/>
      <c r="R151" s="45"/>
      <c r="S151" s="45"/>
      <c r="T151" s="45"/>
      <c r="U151" s="45"/>
      <c r="V151" s="45"/>
      <c r="W151" s="45"/>
      <c r="X151" s="45"/>
      <c r="Y151" s="45"/>
      <c r="Z151" s="45"/>
      <c r="AA151" s="45"/>
      <c r="AB151" s="45"/>
      <c r="AC151" s="45"/>
      <c r="AD151" s="45"/>
      <c r="AE151" s="45"/>
      <c r="AF151" s="45"/>
    </row>
    <row r="152" spans="12:32" ht="20.149999999999999" customHeight="1">
      <c r="L152" s="45"/>
      <c r="M152" s="45"/>
      <c r="N152" s="45"/>
      <c r="O152" s="45"/>
      <c r="P152" s="45"/>
      <c r="Q152" s="45"/>
      <c r="R152" s="45"/>
      <c r="S152" s="45"/>
      <c r="T152" s="45"/>
      <c r="U152" s="45"/>
      <c r="V152" s="45"/>
      <c r="W152" s="45"/>
      <c r="X152" s="45"/>
      <c r="Y152" s="45"/>
      <c r="Z152" s="45"/>
      <c r="AA152" s="45"/>
      <c r="AB152" s="45"/>
      <c r="AC152" s="45"/>
      <c r="AD152" s="45"/>
      <c r="AE152" s="45"/>
      <c r="AF152" s="45"/>
    </row>
    <row r="153" spans="12:32" ht="20.149999999999999" customHeight="1">
      <c r="L153" s="45"/>
      <c r="M153" s="45"/>
      <c r="N153" s="45"/>
      <c r="O153" s="45"/>
      <c r="P153" s="45"/>
      <c r="Q153" s="45"/>
      <c r="R153" s="45"/>
      <c r="S153" s="45"/>
      <c r="T153" s="45"/>
      <c r="U153" s="45"/>
      <c r="V153" s="45"/>
      <c r="W153" s="45"/>
      <c r="X153" s="45"/>
      <c r="Y153" s="45"/>
      <c r="Z153" s="45"/>
      <c r="AA153" s="45"/>
      <c r="AB153" s="45"/>
      <c r="AC153" s="45"/>
      <c r="AD153" s="45"/>
      <c r="AE153" s="45"/>
      <c r="AF153" s="45"/>
    </row>
    <row r="154" spans="12:32">
      <c r="M154" s="45"/>
      <c r="N154" s="45"/>
      <c r="O154" s="45"/>
      <c r="P154" s="45"/>
      <c r="Q154" s="45"/>
      <c r="R154" s="45"/>
      <c r="S154" s="45"/>
      <c r="T154" s="45"/>
      <c r="U154" s="45"/>
      <c r="V154" s="45"/>
      <c r="W154" s="45"/>
      <c r="X154" s="45"/>
      <c r="Y154" s="45"/>
      <c r="Z154" s="45"/>
      <c r="AA154" s="45"/>
      <c r="AB154" s="45"/>
      <c r="AC154" s="45"/>
      <c r="AD154" s="45"/>
      <c r="AE154" s="45"/>
      <c r="AF154" s="45"/>
    </row>
    <row r="155" spans="12:32">
      <c r="P155" s="45"/>
    </row>
  </sheetData>
  <mergeCells count="8">
    <mergeCell ref="D65:F65"/>
    <mergeCell ref="D66:F66"/>
    <mergeCell ref="D49:F49"/>
    <mergeCell ref="A60:G60"/>
    <mergeCell ref="D61:F61"/>
    <mergeCell ref="D62:F62"/>
    <mergeCell ref="D63:F63"/>
    <mergeCell ref="D64:F64"/>
  </mergeCells>
  <dataValidations count="3">
    <dataValidation type="list" allowBlank="1" showInputMessage="1" showErrorMessage="1" sqref="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xr:uid="{00000000-0002-0000-0000-000000000000}">
      <formula1>$P$4:$P$6</formula1>
    </dataValidation>
    <dataValidation type="list" allowBlank="1" showInputMessage="1" showErrorMessage="1" sqref="G82:G83 WVO983122:WVO983123 WLS983122:WLS983123 WBW983122:WBW983123 VSA983122:VSA983123 VIE983122:VIE983123 UYI983122:UYI983123 UOM983122:UOM983123 UEQ983122:UEQ983123 TUU983122:TUU983123 TKY983122:TKY983123 TBC983122:TBC983123 SRG983122:SRG983123 SHK983122:SHK983123 RXO983122:RXO983123 RNS983122:RNS983123 RDW983122:RDW983123 QUA983122:QUA983123 QKE983122:QKE983123 QAI983122:QAI983123 PQM983122:PQM983123 PGQ983122:PGQ983123 OWU983122:OWU983123 OMY983122:OMY983123 ODC983122:ODC983123 NTG983122:NTG983123 NJK983122:NJK983123 MZO983122:MZO983123 MPS983122:MPS983123 MFW983122:MFW983123 LWA983122:LWA983123 LME983122:LME983123 LCI983122:LCI983123 KSM983122:KSM983123 KIQ983122:KIQ983123 JYU983122:JYU983123 JOY983122:JOY983123 JFC983122:JFC983123 IVG983122:IVG983123 ILK983122:ILK983123 IBO983122:IBO983123 HRS983122:HRS983123 HHW983122:HHW983123 GYA983122:GYA983123 GOE983122:GOE983123 GEI983122:GEI983123 FUM983122:FUM983123 FKQ983122:FKQ983123 FAU983122:FAU983123 EQY983122:EQY983123 EHC983122:EHC983123 DXG983122:DXG983123 DNK983122:DNK983123 DDO983122:DDO983123 CTS983122:CTS983123 CJW983122:CJW983123 CAA983122:CAA983123 BQE983122:BQE983123 BGI983122:BGI983123 AWM983122:AWM983123 AMQ983122:AMQ983123 ACU983122:ACU983123 SY983122:SY983123 JC983122:JC983123 G983122:G983123 WVO917586:WVO917587 WLS917586:WLS917587 WBW917586:WBW917587 VSA917586:VSA917587 VIE917586:VIE917587 UYI917586:UYI917587 UOM917586:UOM917587 UEQ917586:UEQ917587 TUU917586:TUU917587 TKY917586:TKY917587 TBC917586:TBC917587 SRG917586:SRG917587 SHK917586:SHK917587 RXO917586:RXO917587 RNS917586:RNS917587 RDW917586:RDW917587 QUA917586:QUA917587 QKE917586:QKE917587 QAI917586:QAI917587 PQM917586:PQM917587 PGQ917586:PGQ917587 OWU917586:OWU917587 OMY917586:OMY917587 ODC917586:ODC917587 NTG917586:NTG917587 NJK917586:NJK917587 MZO917586:MZO917587 MPS917586:MPS917587 MFW917586:MFW917587 LWA917586:LWA917587 LME917586:LME917587 LCI917586:LCI917587 KSM917586:KSM917587 KIQ917586:KIQ917587 JYU917586:JYU917587 JOY917586:JOY917587 JFC917586:JFC917587 IVG917586:IVG917587 ILK917586:ILK917587 IBO917586:IBO917587 HRS917586:HRS917587 HHW917586:HHW917587 GYA917586:GYA917587 GOE917586:GOE917587 GEI917586:GEI917587 FUM917586:FUM917587 FKQ917586:FKQ917587 FAU917586:FAU917587 EQY917586:EQY917587 EHC917586:EHC917587 DXG917586:DXG917587 DNK917586:DNK917587 DDO917586:DDO917587 CTS917586:CTS917587 CJW917586:CJW917587 CAA917586:CAA917587 BQE917586:BQE917587 BGI917586:BGI917587 AWM917586:AWM917587 AMQ917586:AMQ917587 ACU917586:ACU917587 SY917586:SY917587 JC917586:JC917587 G917586:G917587 WVO852050:WVO852051 WLS852050:WLS852051 WBW852050:WBW852051 VSA852050:VSA852051 VIE852050:VIE852051 UYI852050:UYI852051 UOM852050:UOM852051 UEQ852050:UEQ852051 TUU852050:TUU852051 TKY852050:TKY852051 TBC852050:TBC852051 SRG852050:SRG852051 SHK852050:SHK852051 RXO852050:RXO852051 RNS852050:RNS852051 RDW852050:RDW852051 QUA852050:QUA852051 QKE852050:QKE852051 QAI852050:QAI852051 PQM852050:PQM852051 PGQ852050:PGQ852051 OWU852050:OWU852051 OMY852050:OMY852051 ODC852050:ODC852051 NTG852050:NTG852051 NJK852050:NJK852051 MZO852050:MZO852051 MPS852050:MPS852051 MFW852050:MFW852051 LWA852050:LWA852051 LME852050:LME852051 LCI852050:LCI852051 KSM852050:KSM852051 KIQ852050:KIQ852051 JYU852050:JYU852051 JOY852050:JOY852051 JFC852050:JFC852051 IVG852050:IVG852051 ILK852050:ILK852051 IBO852050:IBO852051 HRS852050:HRS852051 HHW852050:HHW852051 GYA852050:GYA852051 GOE852050:GOE852051 GEI852050:GEI852051 FUM852050:FUM852051 FKQ852050:FKQ852051 FAU852050:FAU852051 EQY852050:EQY852051 EHC852050:EHC852051 DXG852050:DXG852051 DNK852050:DNK852051 DDO852050:DDO852051 CTS852050:CTS852051 CJW852050:CJW852051 CAA852050:CAA852051 BQE852050:BQE852051 BGI852050:BGI852051 AWM852050:AWM852051 AMQ852050:AMQ852051 ACU852050:ACU852051 SY852050:SY852051 JC852050:JC852051 G852050:G852051 WVO786514:WVO786515 WLS786514:WLS786515 WBW786514:WBW786515 VSA786514:VSA786515 VIE786514:VIE786515 UYI786514:UYI786515 UOM786514:UOM786515 UEQ786514:UEQ786515 TUU786514:TUU786515 TKY786514:TKY786515 TBC786514:TBC786515 SRG786514:SRG786515 SHK786514:SHK786515 RXO786514:RXO786515 RNS786514:RNS786515 RDW786514:RDW786515 QUA786514:QUA786515 QKE786514:QKE786515 QAI786514:QAI786515 PQM786514:PQM786515 PGQ786514:PGQ786515 OWU786514:OWU786515 OMY786514:OMY786515 ODC786514:ODC786515 NTG786514:NTG786515 NJK786514:NJK786515 MZO786514:MZO786515 MPS786514:MPS786515 MFW786514:MFW786515 LWA786514:LWA786515 LME786514:LME786515 LCI786514:LCI786515 KSM786514:KSM786515 KIQ786514:KIQ786515 JYU786514:JYU786515 JOY786514:JOY786515 JFC786514:JFC786515 IVG786514:IVG786515 ILK786514:ILK786515 IBO786514:IBO786515 HRS786514:HRS786515 HHW786514:HHW786515 GYA786514:GYA786515 GOE786514:GOE786515 GEI786514:GEI786515 FUM786514:FUM786515 FKQ786514:FKQ786515 FAU786514:FAU786515 EQY786514:EQY786515 EHC786514:EHC786515 DXG786514:DXG786515 DNK786514:DNK786515 DDO786514:DDO786515 CTS786514:CTS786515 CJW786514:CJW786515 CAA786514:CAA786515 BQE786514:BQE786515 BGI786514:BGI786515 AWM786514:AWM786515 AMQ786514:AMQ786515 ACU786514:ACU786515 SY786514:SY786515 JC786514:JC786515 G786514:G786515 WVO720978:WVO720979 WLS720978:WLS720979 WBW720978:WBW720979 VSA720978:VSA720979 VIE720978:VIE720979 UYI720978:UYI720979 UOM720978:UOM720979 UEQ720978:UEQ720979 TUU720978:TUU720979 TKY720978:TKY720979 TBC720978:TBC720979 SRG720978:SRG720979 SHK720978:SHK720979 RXO720978:RXO720979 RNS720978:RNS720979 RDW720978:RDW720979 QUA720978:QUA720979 QKE720978:QKE720979 QAI720978:QAI720979 PQM720978:PQM720979 PGQ720978:PGQ720979 OWU720978:OWU720979 OMY720978:OMY720979 ODC720978:ODC720979 NTG720978:NTG720979 NJK720978:NJK720979 MZO720978:MZO720979 MPS720978:MPS720979 MFW720978:MFW720979 LWA720978:LWA720979 LME720978:LME720979 LCI720978:LCI720979 KSM720978:KSM720979 KIQ720978:KIQ720979 JYU720978:JYU720979 JOY720978:JOY720979 JFC720978:JFC720979 IVG720978:IVG720979 ILK720978:ILK720979 IBO720978:IBO720979 HRS720978:HRS720979 HHW720978:HHW720979 GYA720978:GYA720979 GOE720978:GOE720979 GEI720978:GEI720979 FUM720978:FUM720979 FKQ720978:FKQ720979 FAU720978:FAU720979 EQY720978:EQY720979 EHC720978:EHC720979 DXG720978:DXG720979 DNK720978:DNK720979 DDO720978:DDO720979 CTS720978:CTS720979 CJW720978:CJW720979 CAA720978:CAA720979 BQE720978:BQE720979 BGI720978:BGI720979 AWM720978:AWM720979 AMQ720978:AMQ720979 ACU720978:ACU720979 SY720978:SY720979 JC720978:JC720979 G720978:G720979 WVO655442:WVO655443 WLS655442:WLS655443 WBW655442:WBW655443 VSA655442:VSA655443 VIE655442:VIE655443 UYI655442:UYI655443 UOM655442:UOM655443 UEQ655442:UEQ655443 TUU655442:TUU655443 TKY655442:TKY655443 TBC655442:TBC655443 SRG655442:SRG655443 SHK655442:SHK655443 RXO655442:RXO655443 RNS655442:RNS655443 RDW655442:RDW655443 QUA655442:QUA655443 QKE655442:QKE655443 QAI655442:QAI655443 PQM655442:PQM655443 PGQ655442:PGQ655443 OWU655442:OWU655443 OMY655442:OMY655443 ODC655442:ODC655443 NTG655442:NTG655443 NJK655442:NJK655443 MZO655442:MZO655443 MPS655442:MPS655443 MFW655442:MFW655443 LWA655442:LWA655443 LME655442:LME655443 LCI655442:LCI655443 KSM655442:KSM655443 KIQ655442:KIQ655443 JYU655442:JYU655443 JOY655442:JOY655443 JFC655442:JFC655443 IVG655442:IVG655443 ILK655442:ILK655443 IBO655442:IBO655443 HRS655442:HRS655443 HHW655442:HHW655443 GYA655442:GYA655443 GOE655442:GOE655443 GEI655442:GEI655443 FUM655442:FUM655443 FKQ655442:FKQ655443 FAU655442:FAU655443 EQY655442:EQY655443 EHC655442:EHC655443 DXG655442:DXG655443 DNK655442:DNK655443 DDO655442:DDO655443 CTS655442:CTS655443 CJW655442:CJW655443 CAA655442:CAA655443 BQE655442:BQE655443 BGI655442:BGI655443 AWM655442:AWM655443 AMQ655442:AMQ655443 ACU655442:ACU655443 SY655442:SY655443 JC655442:JC655443 G655442:G655443 WVO589906:WVO589907 WLS589906:WLS589907 WBW589906:WBW589907 VSA589906:VSA589907 VIE589906:VIE589907 UYI589906:UYI589907 UOM589906:UOM589907 UEQ589906:UEQ589907 TUU589906:TUU589907 TKY589906:TKY589907 TBC589906:TBC589907 SRG589906:SRG589907 SHK589906:SHK589907 RXO589906:RXO589907 RNS589906:RNS589907 RDW589906:RDW589907 QUA589906:QUA589907 QKE589906:QKE589907 QAI589906:QAI589907 PQM589906:PQM589907 PGQ589906:PGQ589907 OWU589906:OWU589907 OMY589906:OMY589907 ODC589906:ODC589907 NTG589906:NTG589907 NJK589906:NJK589907 MZO589906:MZO589907 MPS589906:MPS589907 MFW589906:MFW589907 LWA589906:LWA589907 LME589906:LME589907 LCI589906:LCI589907 KSM589906:KSM589907 KIQ589906:KIQ589907 JYU589906:JYU589907 JOY589906:JOY589907 JFC589906:JFC589907 IVG589906:IVG589907 ILK589906:ILK589907 IBO589906:IBO589907 HRS589906:HRS589907 HHW589906:HHW589907 GYA589906:GYA589907 GOE589906:GOE589907 GEI589906:GEI589907 FUM589906:FUM589907 FKQ589906:FKQ589907 FAU589906:FAU589907 EQY589906:EQY589907 EHC589906:EHC589907 DXG589906:DXG589907 DNK589906:DNK589907 DDO589906:DDO589907 CTS589906:CTS589907 CJW589906:CJW589907 CAA589906:CAA589907 BQE589906:BQE589907 BGI589906:BGI589907 AWM589906:AWM589907 AMQ589906:AMQ589907 ACU589906:ACU589907 SY589906:SY589907 JC589906:JC589907 G589906:G589907 WVO524370:WVO524371 WLS524370:WLS524371 WBW524370:WBW524371 VSA524370:VSA524371 VIE524370:VIE524371 UYI524370:UYI524371 UOM524370:UOM524371 UEQ524370:UEQ524371 TUU524370:TUU524371 TKY524370:TKY524371 TBC524370:TBC524371 SRG524370:SRG524371 SHK524370:SHK524371 RXO524370:RXO524371 RNS524370:RNS524371 RDW524370:RDW524371 QUA524370:QUA524371 QKE524370:QKE524371 QAI524370:QAI524371 PQM524370:PQM524371 PGQ524370:PGQ524371 OWU524370:OWU524371 OMY524370:OMY524371 ODC524370:ODC524371 NTG524370:NTG524371 NJK524370:NJK524371 MZO524370:MZO524371 MPS524370:MPS524371 MFW524370:MFW524371 LWA524370:LWA524371 LME524370:LME524371 LCI524370:LCI524371 KSM524370:KSM524371 KIQ524370:KIQ524371 JYU524370:JYU524371 JOY524370:JOY524371 JFC524370:JFC524371 IVG524370:IVG524371 ILK524370:ILK524371 IBO524370:IBO524371 HRS524370:HRS524371 HHW524370:HHW524371 GYA524370:GYA524371 GOE524370:GOE524371 GEI524370:GEI524371 FUM524370:FUM524371 FKQ524370:FKQ524371 FAU524370:FAU524371 EQY524370:EQY524371 EHC524370:EHC524371 DXG524370:DXG524371 DNK524370:DNK524371 DDO524370:DDO524371 CTS524370:CTS524371 CJW524370:CJW524371 CAA524370:CAA524371 BQE524370:BQE524371 BGI524370:BGI524371 AWM524370:AWM524371 AMQ524370:AMQ524371 ACU524370:ACU524371 SY524370:SY524371 JC524370:JC524371 G524370:G524371 WVO458834:WVO458835 WLS458834:WLS458835 WBW458834:WBW458835 VSA458834:VSA458835 VIE458834:VIE458835 UYI458834:UYI458835 UOM458834:UOM458835 UEQ458834:UEQ458835 TUU458834:TUU458835 TKY458834:TKY458835 TBC458834:TBC458835 SRG458834:SRG458835 SHK458834:SHK458835 RXO458834:RXO458835 RNS458834:RNS458835 RDW458834:RDW458835 QUA458834:QUA458835 QKE458834:QKE458835 QAI458834:QAI458835 PQM458834:PQM458835 PGQ458834:PGQ458835 OWU458834:OWU458835 OMY458834:OMY458835 ODC458834:ODC458835 NTG458834:NTG458835 NJK458834:NJK458835 MZO458834:MZO458835 MPS458834:MPS458835 MFW458834:MFW458835 LWA458834:LWA458835 LME458834:LME458835 LCI458834:LCI458835 KSM458834:KSM458835 KIQ458834:KIQ458835 JYU458834:JYU458835 JOY458834:JOY458835 JFC458834:JFC458835 IVG458834:IVG458835 ILK458834:ILK458835 IBO458834:IBO458835 HRS458834:HRS458835 HHW458834:HHW458835 GYA458834:GYA458835 GOE458834:GOE458835 GEI458834:GEI458835 FUM458834:FUM458835 FKQ458834:FKQ458835 FAU458834:FAU458835 EQY458834:EQY458835 EHC458834:EHC458835 DXG458834:DXG458835 DNK458834:DNK458835 DDO458834:DDO458835 CTS458834:CTS458835 CJW458834:CJW458835 CAA458834:CAA458835 BQE458834:BQE458835 BGI458834:BGI458835 AWM458834:AWM458835 AMQ458834:AMQ458835 ACU458834:ACU458835 SY458834:SY458835 JC458834:JC458835 G458834:G458835 WVO393298:WVO393299 WLS393298:WLS393299 WBW393298:WBW393299 VSA393298:VSA393299 VIE393298:VIE393299 UYI393298:UYI393299 UOM393298:UOM393299 UEQ393298:UEQ393299 TUU393298:TUU393299 TKY393298:TKY393299 TBC393298:TBC393299 SRG393298:SRG393299 SHK393298:SHK393299 RXO393298:RXO393299 RNS393298:RNS393299 RDW393298:RDW393299 QUA393298:QUA393299 QKE393298:QKE393299 QAI393298:QAI393299 PQM393298:PQM393299 PGQ393298:PGQ393299 OWU393298:OWU393299 OMY393298:OMY393299 ODC393298:ODC393299 NTG393298:NTG393299 NJK393298:NJK393299 MZO393298:MZO393299 MPS393298:MPS393299 MFW393298:MFW393299 LWA393298:LWA393299 LME393298:LME393299 LCI393298:LCI393299 KSM393298:KSM393299 KIQ393298:KIQ393299 JYU393298:JYU393299 JOY393298:JOY393299 JFC393298:JFC393299 IVG393298:IVG393299 ILK393298:ILK393299 IBO393298:IBO393299 HRS393298:HRS393299 HHW393298:HHW393299 GYA393298:GYA393299 GOE393298:GOE393299 GEI393298:GEI393299 FUM393298:FUM393299 FKQ393298:FKQ393299 FAU393298:FAU393299 EQY393298:EQY393299 EHC393298:EHC393299 DXG393298:DXG393299 DNK393298:DNK393299 DDO393298:DDO393299 CTS393298:CTS393299 CJW393298:CJW393299 CAA393298:CAA393299 BQE393298:BQE393299 BGI393298:BGI393299 AWM393298:AWM393299 AMQ393298:AMQ393299 ACU393298:ACU393299 SY393298:SY393299 JC393298:JC393299 G393298:G393299 WVO327762:WVO327763 WLS327762:WLS327763 WBW327762:WBW327763 VSA327762:VSA327763 VIE327762:VIE327763 UYI327762:UYI327763 UOM327762:UOM327763 UEQ327762:UEQ327763 TUU327762:TUU327763 TKY327762:TKY327763 TBC327762:TBC327763 SRG327762:SRG327763 SHK327762:SHK327763 RXO327762:RXO327763 RNS327762:RNS327763 RDW327762:RDW327763 QUA327762:QUA327763 QKE327762:QKE327763 QAI327762:QAI327763 PQM327762:PQM327763 PGQ327762:PGQ327763 OWU327762:OWU327763 OMY327762:OMY327763 ODC327762:ODC327763 NTG327762:NTG327763 NJK327762:NJK327763 MZO327762:MZO327763 MPS327762:MPS327763 MFW327762:MFW327763 LWA327762:LWA327763 LME327762:LME327763 LCI327762:LCI327763 KSM327762:KSM327763 KIQ327762:KIQ327763 JYU327762:JYU327763 JOY327762:JOY327763 JFC327762:JFC327763 IVG327762:IVG327763 ILK327762:ILK327763 IBO327762:IBO327763 HRS327762:HRS327763 HHW327762:HHW327763 GYA327762:GYA327763 GOE327762:GOE327763 GEI327762:GEI327763 FUM327762:FUM327763 FKQ327762:FKQ327763 FAU327762:FAU327763 EQY327762:EQY327763 EHC327762:EHC327763 DXG327762:DXG327763 DNK327762:DNK327763 DDO327762:DDO327763 CTS327762:CTS327763 CJW327762:CJW327763 CAA327762:CAA327763 BQE327762:BQE327763 BGI327762:BGI327763 AWM327762:AWM327763 AMQ327762:AMQ327763 ACU327762:ACU327763 SY327762:SY327763 JC327762:JC327763 G327762:G327763 WVO262226:WVO262227 WLS262226:WLS262227 WBW262226:WBW262227 VSA262226:VSA262227 VIE262226:VIE262227 UYI262226:UYI262227 UOM262226:UOM262227 UEQ262226:UEQ262227 TUU262226:TUU262227 TKY262226:TKY262227 TBC262226:TBC262227 SRG262226:SRG262227 SHK262226:SHK262227 RXO262226:RXO262227 RNS262226:RNS262227 RDW262226:RDW262227 QUA262226:QUA262227 QKE262226:QKE262227 QAI262226:QAI262227 PQM262226:PQM262227 PGQ262226:PGQ262227 OWU262226:OWU262227 OMY262226:OMY262227 ODC262226:ODC262227 NTG262226:NTG262227 NJK262226:NJK262227 MZO262226:MZO262227 MPS262226:MPS262227 MFW262226:MFW262227 LWA262226:LWA262227 LME262226:LME262227 LCI262226:LCI262227 KSM262226:KSM262227 KIQ262226:KIQ262227 JYU262226:JYU262227 JOY262226:JOY262227 JFC262226:JFC262227 IVG262226:IVG262227 ILK262226:ILK262227 IBO262226:IBO262227 HRS262226:HRS262227 HHW262226:HHW262227 GYA262226:GYA262227 GOE262226:GOE262227 GEI262226:GEI262227 FUM262226:FUM262227 FKQ262226:FKQ262227 FAU262226:FAU262227 EQY262226:EQY262227 EHC262226:EHC262227 DXG262226:DXG262227 DNK262226:DNK262227 DDO262226:DDO262227 CTS262226:CTS262227 CJW262226:CJW262227 CAA262226:CAA262227 BQE262226:BQE262227 BGI262226:BGI262227 AWM262226:AWM262227 AMQ262226:AMQ262227 ACU262226:ACU262227 SY262226:SY262227 JC262226:JC262227 G262226:G262227 WVO196690:WVO196691 WLS196690:WLS196691 WBW196690:WBW196691 VSA196690:VSA196691 VIE196690:VIE196691 UYI196690:UYI196691 UOM196690:UOM196691 UEQ196690:UEQ196691 TUU196690:TUU196691 TKY196690:TKY196691 TBC196690:TBC196691 SRG196690:SRG196691 SHK196690:SHK196691 RXO196690:RXO196691 RNS196690:RNS196691 RDW196690:RDW196691 QUA196690:QUA196691 QKE196690:QKE196691 QAI196690:QAI196691 PQM196690:PQM196691 PGQ196690:PGQ196691 OWU196690:OWU196691 OMY196690:OMY196691 ODC196690:ODC196691 NTG196690:NTG196691 NJK196690:NJK196691 MZO196690:MZO196691 MPS196690:MPS196691 MFW196690:MFW196691 LWA196690:LWA196691 LME196690:LME196691 LCI196690:LCI196691 KSM196690:KSM196691 KIQ196690:KIQ196691 JYU196690:JYU196691 JOY196690:JOY196691 JFC196690:JFC196691 IVG196690:IVG196691 ILK196690:ILK196691 IBO196690:IBO196691 HRS196690:HRS196691 HHW196690:HHW196691 GYA196690:GYA196691 GOE196690:GOE196691 GEI196690:GEI196691 FUM196690:FUM196691 FKQ196690:FKQ196691 FAU196690:FAU196691 EQY196690:EQY196691 EHC196690:EHC196691 DXG196690:DXG196691 DNK196690:DNK196691 DDO196690:DDO196691 CTS196690:CTS196691 CJW196690:CJW196691 CAA196690:CAA196691 BQE196690:BQE196691 BGI196690:BGI196691 AWM196690:AWM196691 AMQ196690:AMQ196691 ACU196690:ACU196691 SY196690:SY196691 JC196690:JC196691 G196690:G196691 WVO131154:WVO131155 WLS131154:WLS131155 WBW131154:WBW131155 VSA131154:VSA131155 VIE131154:VIE131155 UYI131154:UYI131155 UOM131154:UOM131155 UEQ131154:UEQ131155 TUU131154:TUU131155 TKY131154:TKY131155 TBC131154:TBC131155 SRG131154:SRG131155 SHK131154:SHK131155 RXO131154:RXO131155 RNS131154:RNS131155 RDW131154:RDW131155 QUA131154:QUA131155 QKE131154:QKE131155 QAI131154:QAI131155 PQM131154:PQM131155 PGQ131154:PGQ131155 OWU131154:OWU131155 OMY131154:OMY131155 ODC131154:ODC131155 NTG131154:NTG131155 NJK131154:NJK131155 MZO131154:MZO131155 MPS131154:MPS131155 MFW131154:MFW131155 LWA131154:LWA131155 LME131154:LME131155 LCI131154:LCI131155 KSM131154:KSM131155 KIQ131154:KIQ131155 JYU131154:JYU131155 JOY131154:JOY131155 JFC131154:JFC131155 IVG131154:IVG131155 ILK131154:ILK131155 IBO131154:IBO131155 HRS131154:HRS131155 HHW131154:HHW131155 GYA131154:GYA131155 GOE131154:GOE131155 GEI131154:GEI131155 FUM131154:FUM131155 FKQ131154:FKQ131155 FAU131154:FAU131155 EQY131154:EQY131155 EHC131154:EHC131155 DXG131154:DXG131155 DNK131154:DNK131155 DDO131154:DDO131155 CTS131154:CTS131155 CJW131154:CJW131155 CAA131154:CAA131155 BQE131154:BQE131155 BGI131154:BGI131155 AWM131154:AWM131155 AMQ131154:AMQ131155 ACU131154:ACU131155 SY131154:SY131155 JC131154:JC131155 G131154:G131155 WVO65618:WVO65619 WLS65618:WLS65619 WBW65618:WBW65619 VSA65618:VSA65619 VIE65618:VIE65619 UYI65618:UYI65619 UOM65618:UOM65619 UEQ65618:UEQ65619 TUU65618:TUU65619 TKY65618:TKY65619 TBC65618:TBC65619 SRG65618:SRG65619 SHK65618:SHK65619 RXO65618:RXO65619 RNS65618:RNS65619 RDW65618:RDW65619 QUA65618:QUA65619 QKE65618:QKE65619 QAI65618:QAI65619 PQM65618:PQM65619 PGQ65618:PGQ65619 OWU65618:OWU65619 OMY65618:OMY65619 ODC65618:ODC65619 NTG65618:NTG65619 NJK65618:NJK65619 MZO65618:MZO65619 MPS65618:MPS65619 MFW65618:MFW65619 LWA65618:LWA65619 LME65618:LME65619 LCI65618:LCI65619 KSM65618:KSM65619 KIQ65618:KIQ65619 JYU65618:JYU65619 JOY65618:JOY65619 JFC65618:JFC65619 IVG65618:IVG65619 ILK65618:ILK65619 IBO65618:IBO65619 HRS65618:HRS65619 HHW65618:HHW65619 GYA65618:GYA65619 GOE65618:GOE65619 GEI65618:GEI65619 FUM65618:FUM65619 FKQ65618:FKQ65619 FAU65618:FAU65619 EQY65618:EQY65619 EHC65618:EHC65619 DXG65618:DXG65619 DNK65618:DNK65619 DDO65618:DDO65619 CTS65618:CTS65619 CJW65618:CJW65619 CAA65618:CAA65619 BQE65618:BQE65619 BGI65618:BGI65619 AWM65618:AWM65619 AMQ65618:AMQ65619 ACU65618:ACU65619 SY65618:SY65619 JC65618:JC65619 G65618:G65619 WVO82:WVO83 WLS82:WLS83 WBW82:WBW83 VSA82:VSA83 VIE82:VIE83 UYI82:UYI83 UOM82:UOM83 UEQ82:UEQ83 TUU82:TUU83 TKY82:TKY83 TBC82:TBC83 SRG82:SRG83 SHK82:SHK83 RXO82:RXO83 RNS82:RNS83 RDW82:RDW83 QUA82:QUA83 QKE82:QKE83 QAI82:QAI83 PQM82:PQM83 PGQ82:PGQ83 OWU82:OWU83 OMY82:OMY83 ODC82:ODC83 NTG82:NTG83 NJK82:NJK83 MZO82:MZO83 MPS82:MPS83 MFW82:MFW83 LWA82:LWA83 LME82:LME83 LCI82:LCI83 KSM82:KSM83 KIQ82:KIQ83 JYU82:JYU83 JOY82:JOY83 JFC82:JFC83 IVG82:IVG83 ILK82:ILK83 IBO82:IBO83 HRS82:HRS83 HHW82:HHW83 GYA82:GYA83 GOE82:GOE83 GEI82:GEI83 FUM82:FUM83 FKQ82:FKQ83 FAU82:FAU83 EQY82:EQY83 EHC82:EHC83 DXG82:DXG83 DNK82:DNK83 DDO82:DDO83 CTS82:CTS83 CJW82:CJW83 CAA82:CAA83 BQE82:BQE83 BGI82:BGI83 AWM82:AWM83 AMQ82:AMQ83 ACU82:ACU83 SY82:SY83 JC82:JC83" xr:uid="{00000000-0002-0000-0000-000001000000}">
      <formula1>$O$81:$O$82</formula1>
    </dataValidation>
    <dataValidation type="list" allowBlank="1" showInputMessage="1" showErrorMessage="1" sqref="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xr:uid="{00000000-0002-0000-0000-000002000000}">
      <formula1>$L$14:$L$14</formula1>
    </dataValidation>
  </dataValidations>
  <pageMargins left="0.75" right="0.75" top="0.75" bottom="0.75" header="0.5" footer="0.25"/>
  <pageSetup scale="58" orientation="portrait" r:id="rId1"/>
  <headerFooter alignWithMargins="0">
    <oddFooter>&amp;L&amp;Z
&amp;F&amp;C&amp;A, Page &amp;P of &amp;N&amp;RPrinted 
&amp;D</oddFooter>
  </headerFooter>
  <rowBreaks count="1" manualBreakCount="1">
    <brk id="8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9"/>
  <sheetViews>
    <sheetView workbookViewId="0">
      <selection activeCell="N5" sqref="N5"/>
    </sheetView>
  </sheetViews>
  <sheetFormatPr defaultRowHeight="14.5"/>
  <cols>
    <col min="1" max="1" width="11.1796875" style="1" customWidth="1"/>
    <col min="2" max="2" width="19.81640625" style="1" customWidth="1"/>
    <col min="3" max="3" width="14.26953125" style="1" customWidth="1"/>
    <col min="4" max="4" width="13.81640625" style="1" customWidth="1"/>
    <col min="5" max="5" width="8.54296875" style="1" customWidth="1"/>
    <col min="6" max="6" width="8.81640625" style="1" customWidth="1"/>
    <col min="7" max="7" width="11.453125" customWidth="1"/>
    <col min="8" max="8" width="11.54296875" customWidth="1"/>
    <col min="9" max="9" width="11.7265625" customWidth="1"/>
    <col min="10" max="10" width="11.81640625" customWidth="1"/>
    <col min="11" max="11" width="13.7265625" style="142" customWidth="1"/>
    <col min="12" max="12" width="13.1796875" customWidth="1"/>
    <col min="13" max="13" width="12" customWidth="1"/>
    <col min="14" max="14" width="10.453125" customWidth="1"/>
    <col min="15" max="15" width="13.26953125" customWidth="1"/>
    <col min="16" max="16" width="16.81640625" customWidth="1"/>
    <col min="17" max="17" width="24.7265625" customWidth="1"/>
  </cols>
  <sheetData>
    <row r="1" spans="1:17">
      <c r="A1" s="37" t="s">
        <v>22</v>
      </c>
      <c r="B1" s="37"/>
      <c r="C1" s="37"/>
      <c r="D1" s="37"/>
    </row>
    <row r="2" spans="1:17" ht="15" thickBot="1">
      <c r="A2" s="37"/>
      <c r="B2" s="37"/>
      <c r="C2" s="37"/>
      <c r="D2" s="37"/>
    </row>
    <row r="3" spans="1:17" s="2" customFormat="1" ht="59.25" customHeight="1" thickBot="1">
      <c r="A3" s="30" t="s">
        <v>23</v>
      </c>
      <c r="B3" s="30" t="s">
        <v>25</v>
      </c>
      <c r="C3" s="30" t="s">
        <v>14</v>
      </c>
      <c r="D3" s="176" t="s">
        <v>131</v>
      </c>
      <c r="E3" s="31" t="s">
        <v>5</v>
      </c>
      <c r="F3" s="31" t="s">
        <v>159</v>
      </c>
      <c r="G3" s="31" t="s">
        <v>20</v>
      </c>
      <c r="H3" s="31" t="s">
        <v>21</v>
      </c>
      <c r="I3" s="31" t="s">
        <v>16</v>
      </c>
      <c r="J3" s="31" t="s">
        <v>146</v>
      </c>
      <c r="K3" s="143" t="s">
        <v>147</v>
      </c>
      <c r="L3" s="31" t="s">
        <v>148</v>
      </c>
      <c r="M3" s="31" t="s">
        <v>10</v>
      </c>
      <c r="N3" s="31" t="s">
        <v>11</v>
      </c>
      <c r="O3" s="31" t="s">
        <v>12</v>
      </c>
      <c r="P3" s="31" t="s">
        <v>156</v>
      </c>
      <c r="Q3" s="32" t="s">
        <v>15</v>
      </c>
    </row>
    <row r="4" spans="1:17">
      <c r="A4" s="22" t="s">
        <v>24</v>
      </c>
      <c r="B4" s="22" t="s">
        <v>26</v>
      </c>
      <c r="C4" s="22">
        <v>1974</v>
      </c>
      <c r="D4" s="22" t="s">
        <v>132</v>
      </c>
      <c r="E4" s="23">
        <f t="shared" ref="E4:E19" si="0">C4+3</f>
        <v>1977</v>
      </c>
      <c r="F4" s="22">
        <v>2023</v>
      </c>
      <c r="G4" s="24">
        <f>VLOOKUP(E4,CU_Inflation_Value,2,FALSE)</f>
        <v>61.5</v>
      </c>
      <c r="H4" s="24">
        <f t="shared" ref="H4:H19" si="1">VLOOKUP(F4,CU_Inflation_Value,2,FALSE)</f>
        <v>396.2</v>
      </c>
      <c r="I4" s="25">
        <f>H4/G4</f>
        <v>6.4422764227642277</v>
      </c>
      <c r="J4" s="26">
        <v>10000</v>
      </c>
      <c r="K4" s="144">
        <f>J4*I4</f>
        <v>64422.764227642278</v>
      </c>
      <c r="L4" s="27">
        <f>K4*1.2</f>
        <v>77307.317073170736</v>
      </c>
      <c r="M4" s="26">
        <v>10000</v>
      </c>
      <c r="N4" s="28">
        <v>14</v>
      </c>
      <c r="O4" s="27">
        <f t="shared" ref="O4:O19" si="2">M4*N4</f>
        <v>140000</v>
      </c>
      <c r="P4" s="27">
        <f>O4-L4</f>
        <v>62692.682926829264</v>
      </c>
      <c r="Q4" s="29" t="str">
        <f t="shared" ref="Q4:Q19" si="3">IF(P4&lt;=0, "No Appreciation Available", "Funds Available for Decap")</f>
        <v>Funds Available for Decap</v>
      </c>
    </row>
    <row r="5" spans="1:17">
      <c r="A5" s="22"/>
      <c r="B5" s="15"/>
      <c r="C5" s="15"/>
      <c r="D5" s="15"/>
      <c r="E5" s="16">
        <f t="shared" si="0"/>
        <v>3</v>
      </c>
      <c r="F5" s="15"/>
      <c r="G5" s="24" t="e">
        <f t="shared" ref="G5:G19" si="4">VLOOKUP(E5,CU_Inflation_Value,2,FALSE)</f>
        <v>#N/A</v>
      </c>
      <c r="H5" s="24" t="e">
        <f t="shared" si="1"/>
        <v>#N/A</v>
      </c>
      <c r="I5" s="17" t="e">
        <f>H5/G5</f>
        <v>#N/A</v>
      </c>
      <c r="J5" s="18"/>
      <c r="K5" s="145" t="e">
        <f t="shared" ref="K5:K19" si="5">J5*I5</f>
        <v>#N/A</v>
      </c>
      <c r="L5" s="19" t="e">
        <f>K5*1.2</f>
        <v>#N/A</v>
      </c>
      <c r="M5" s="18"/>
      <c r="N5" s="20"/>
      <c r="O5" s="19">
        <f t="shared" si="2"/>
        <v>0</v>
      </c>
      <c r="P5" s="19" t="e">
        <f t="shared" ref="P5:P19" si="6">O5-L5</f>
        <v>#N/A</v>
      </c>
      <c r="Q5" s="21" t="e">
        <f t="shared" si="3"/>
        <v>#N/A</v>
      </c>
    </row>
    <row r="6" spans="1:17">
      <c r="A6" s="15"/>
      <c r="B6" s="15"/>
      <c r="C6" s="15"/>
      <c r="D6" s="15"/>
      <c r="E6" s="16">
        <f t="shared" si="0"/>
        <v>3</v>
      </c>
      <c r="F6" s="15"/>
      <c r="G6" s="24" t="e">
        <f t="shared" si="4"/>
        <v>#N/A</v>
      </c>
      <c r="H6" s="24" t="e">
        <f t="shared" si="1"/>
        <v>#N/A</v>
      </c>
      <c r="I6" s="17" t="e">
        <f t="shared" ref="I6:I19" si="7">H6/G6</f>
        <v>#N/A</v>
      </c>
      <c r="J6" s="18"/>
      <c r="K6" s="145" t="e">
        <f t="shared" si="5"/>
        <v>#N/A</v>
      </c>
      <c r="L6" s="19" t="e">
        <f t="shared" ref="L6:L19" si="8">K6*1.2</f>
        <v>#N/A</v>
      </c>
      <c r="M6" s="18"/>
      <c r="N6" s="20"/>
      <c r="O6" s="19">
        <f t="shared" si="2"/>
        <v>0</v>
      </c>
      <c r="P6" s="19" t="e">
        <f t="shared" si="6"/>
        <v>#N/A</v>
      </c>
      <c r="Q6" s="21" t="e">
        <f t="shared" si="3"/>
        <v>#N/A</v>
      </c>
    </row>
    <row r="7" spans="1:17">
      <c r="A7" s="15"/>
      <c r="B7" s="15"/>
      <c r="C7" s="15"/>
      <c r="D7" s="15"/>
      <c r="E7" s="16">
        <f t="shared" si="0"/>
        <v>3</v>
      </c>
      <c r="F7" s="15"/>
      <c r="G7" s="24" t="e">
        <f t="shared" si="4"/>
        <v>#N/A</v>
      </c>
      <c r="H7" s="24" t="e">
        <f t="shared" si="1"/>
        <v>#N/A</v>
      </c>
      <c r="I7" s="17" t="e">
        <f t="shared" si="7"/>
        <v>#N/A</v>
      </c>
      <c r="J7" s="18"/>
      <c r="K7" s="145" t="e">
        <f t="shared" si="5"/>
        <v>#N/A</v>
      </c>
      <c r="L7" s="19" t="e">
        <f t="shared" si="8"/>
        <v>#N/A</v>
      </c>
      <c r="M7" s="18"/>
      <c r="N7" s="20"/>
      <c r="O7" s="19">
        <f t="shared" si="2"/>
        <v>0</v>
      </c>
      <c r="P7" s="19" t="e">
        <f t="shared" si="6"/>
        <v>#N/A</v>
      </c>
      <c r="Q7" s="21" t="e">
        <f t="shared" si="3"/>
        <v>#N/A</v>
      </c>
    </row>
    <row r="8" spans="1:17">
      <c r="A8" s="15"/>
      <c r="B8" s="15"/>
      <c r="C8" s="15"/>
      <c r="D8" s="15"/>
      <c r="E8" s="16">
        <f t="shared" si="0"/>
        <v>3</v>
      </c>
      <c r="F8" s="15"/>
      <c r="G8" s="24" t="e">
        <f t="shared" si="4"/>
        <v>#N/A</v>
      </c>
      <c r="H8" s="24" t="e">
        <f t="shared" si="1"/>
        <v>#N/A</v>
      </c>
      <c r="I8" s="17" t="e">
        <f t="shared" si="7"/>
        <v>#N/A</v>
      </c>
      <c r="J8" s="18"/>
      <c r="K8" s="145" t="e">
        <f t="shared" si="5"/>
        <v>#N/A</v>
      </c>
      <c r="L8" s="19" t="e">
        <f t="shared" si="8"/>
        <v>#N/A</v>
      </c>
      <c r="M8" s="18"/>
      <c r="N8" s="20"/>
      <c r="O8" s="19">
        <f t="shared" si="2"/>
        <v>0</v>
      </c>
      <c r="P8" s="19" t="e">
        <f t="shared" si="6"/>
        <v>#N/A</v>
      </c>
      <c r="Q8" s="21" t="e">
        <f t="shared" si="3"/>
        <v>#N/A</v>
      </c>
    </row>
    <row r="9" spans="1:17">
      <c r="A9" s="15"/>
      <c r="B9" s="15"/>
      <c r="C9" s="15"/>
      <c r="D9" s="15"/>
      <c r="E9" s="16">
        <f t="shared" si="0"/>
        <v>3</v>
      </c>
      <c r="F9" s="15"/>
      <c r="G9" s="24" t="e">
        <f t="shared" si="4"/>
        <v>#N/A</v>
      </c>
      <c r="H9" s="24" t="e">
        <f t="shared" si="1"/>
        <v>#N/A</v>
      </c>
      <c r="I9" s="17" t="e">
        <f t="shared" si="7"/>
        <v>#N/A</v>
      </c>
      <c r="J9" s="18"/>
      <c r="K9" s="145" t="e">
        <f t="shared" si="5"/>
        <v>#N/A</v>
      </c>
      <c r="L9" s="19" t="e">
        <f t="shared" si="8"/>
        <v>#N/A</v>
      </c>
      <c r="M9" s="18"/>
      <c r="N9" s="20"/>
      <c r="O9" s="19">
        <f t="shared" si="2"/>
        <v>0</v>
      </c>
      <c r="P9" s="19" t="e">
        <f t="shared" si="6"/>
        <v>#N/A</v>
      </c>
      <c r="Q9" s="21" t="e">
        <f t="shared" si="3"/>
        <v>#N/A</v>
      </c>
    </row>
    <row r="10" spans="1:17">
      <c r="A10" s="15"/>
      <c r="B10" s="15"/>
      <c r="C10" s="15"/>
      <c r="D10" s="15"/>
      <c r="E10" s="16">
        <f t="shared" si="0"/>
        <v>3</v>
      </c>
      <c r="F10" s="15"/>
      <c r="G10" s="24" t="e">
        <f t="shared" si="4"/>
        <v>#N/A</v>
      </c>
      <c r="H10" s="24" t="e">
        <f t="shared" si="1"/>
        <v>#N/A</v>
      </c>
      <c r="I10" s="17" t="e">
        <f t="shared" si="7"/>
        <v>#N/A</v>
      </c>
      <c r="J10" s="18"/>
      <c r="K10" s="145" t="e">
        <f t="shared" si="5"/>
        <v>#N/A</v>
      </c>
      <c r="L10" s="19" t="e">
        <f t="shared" si="8"/>
        <v>#N/A</v>
      </c>
      <c r="M10" s="18"/>
      <c r="N10" s="20"/>
      <c r="O10" s="19">
        <f t="shared" si="2"/>
        <v>0</v>
      </c>
      <c r="P10" s="19" t="e">
        <f t="shared" si="6"/>
        <v>#N/A</v>
      </c>
      <c r="Q10" s="21" t="e">
        <f t="shared" si="3"/>
        <v>#N/A</v>
      </c>
    </row>
    <row r="11" spans="1:17">
      <c r="A11" s="15"/>
      <c r="B11" s="15"/>
      <c r="C11" s="15"/>
      <c r="D11" s="15"/>
      <c r="E11" s="16">
        <f t="shared" si="0"/>
        <v>3</v>
      </c>
      <c r="F11" s="15"/>
      <c r="G11" s="24" t="e">
        <f t="shared" si="4"/>
        <v>#N/A</v>
      </c>
      <c r="H11" s="24" t="e">
        <f t="shared" si="1"/>
        <v>#N/A</v>
      </c>
      <c r="I11" s="17" t="e">
        <f t="shared" si="7"/>
        <v>#N/A</v>
      </c>
      <c r="J11" s="18"/>
      <c r="K11" s="145" t="e">
        <f t="shared" si="5"/>
        <v>#N/A</v>
      </c>
      <c r="L11" s="19" t="e">
        <f t="shared" si="8"/>
        <v>#N/A</v>
      </c>
      <c r="M11" s="18"/>
      <c r="N11" s="20"/>
      <c r="O11" s="19">
        <f t="shared" si="2"/>
        <v>0</v>
      </c>
      <c r="P11" s="19" t="e">
        <f t="shared" si="6"/>
        <v>#N/A</v>
      </c>
      <c r="Q11" s="21" t="e">
        <f t="shared" si="3"/>
        <v>#N/A</v>
      </c>
    </row>
    <row r="12" spans="1:17">
      <c r="A12" s="15"/>
      <c r="B12" s="15"/>
      <c r="C12" s="15"/>
      <c r="D12" s="15"/>
      <c r="E12" s="16">
        <f t="shared" si="0"/>
        <v>3</v>
      </c>
      <c r="F12" s="15"/>
      <c r="G12" s="24" t="e">
        <f t="shared" si="4"/>
        <v>#N/A</v>
      </c>
      <c r="H12" s="24" t="e">
        <f t="shared" si="1"/>
        <v>#N/A</v>
      </c>
      <c r="I12" s="17" t="e">
        <f t="shared" si="7"/>
        <v>#N/A</v>
      </c>
      <c r="J12" s="18"/>
      <c r="K12" s="145" t="e">
        <f t="shared" si="5"/>
        <v>#N/A</v>
      </c>
      <c r="L12" s="19" t="e">
        <f t="shared" si="8"/>
        <v>#N/A</v>
      </c>
      <c r="M12" s="18"/>
      <c r="N12" s="20"/>
      <c r="O12" s="19">
        <f t="shared" si="2"/>
        <v>0</v>
      </c>
      <c r="P12" s="19" t="e">
        <f t="shared" si="6"/>
        <v>#N/A</v>
      </c>
      <c r="Q12" s="21" t="e">
        <f t="shared" si="3"/>
        <v>#N/A</v>
      </c>
    </row>
    <row r="13" spans="1:17">
      <c r="A13" s="15"/>
      <c r="B13" s="15"/>
      <c r="C13" s="15"/>
      <c r="D13" s="15"/>
      <c r="E13" s="16">
        <f t="shared" si="0"/>
        <v>3</v>
      </c>
      <c r="F13" s="15"/>
      <c r="G13" s="24" t="e">
        <f t="shared" si="4"/>
        <v>#N/A</v>
      </c>
      <c r="H13" s="24" t="e">
        <f t="shared" si="1"/>
        <v>#N/A</v>
      </c>
      <c r="I13" s="17" t="e">
        <f t="shared" si="7"/>
        <v>#N/A</v>
      </c>
      <c r="J13" s="18"/>
      <c r="K13" s="145" t="e">
        <f t="shared" si="5"/>
        <v>#N/A</v>
      </c>
      <c r="L13" s="19" t="e">
        <f t="shared" si="8"/>
        <v>#N/A</v>
      </c>
      <c r="M13" s="18"/>
      <c r="N13" s="20"/>
      <c r="O13" s="19">
        <f t="shared" si="2"/>
        <v>0</v>
      </c>
      <c r="P13" s="19" t="e">
        <f t="shared" si="6"/>
        <v>#N/A</v>
      </c>
      <c r="Q13" s="21" t="e">
        <f t="shared" si="3"/>
        <v>#N/A</v>
      </c>
    </row>
    <row r="14" spans="1:17">
      <c r="A14" s="15"/>
      <c r="B14" s="15"/>
      <c r="C14" s="15"/>
      <c r="D14" s="15"/>
      <c r="E14" s="16">
        <f t="shared" si="0"/>
        <v>3</v>
      </c>
      <c r="F14" s="15"/>
      <c r="G14" s="24" t="e">
        <f t="shared" si="4"/>
        <v>#N/A</v>
      </c>
      <c r="H14" s="24" t="e">
        <f t="shared" si="1"/>
        <v>#N/A</v>
      </c>
      <c r="I14" s="17" t="e">
        <f t="shared" si="7"/>
        <v>#N/A</v>
      </c>
      <c r="J14" s="18"/>
      <c r="K14" s="145" t="e">
        <f t="shared" si="5"/>
        <v>#N/A</v>
      </c>
      <c r="L14" s="19" t="e">
        <f t="shared" si="8"/>
        <v>#N/A</v>
      </c>
      <c r="M14" s="18"/>
      <c r="N14" s="20"/>
      <c r="O14" s="19">
        <f t="shared" si="2"/>
        <v>0</v>
      </c>
      <c r="P14" s="19" t="e">
        <f t="shared" si="6"/>
        <v>#N/A</v>
      </c>
      <c r="Q14" s="21" t="e">
        <f t="shared" si="3"/>
        <v>#N/A</v>
      </c>
    </row>
    <row r="15" spans="1:17">
      <c r="A15" s="15"/>
      <c r="B15" s="15"/>
      <c r="C15" s="15"/>
      <c r="D15" s="15"/>
      <c r="E15" s="16">
        <f t="shared" si="0"/>
        <v>3</v>
      </c>
      <c r="F15" s="15"/>
      <c r="G15" s="24" t="e">
        <f t="shared" si="4"/>
        <v>#N/A</v>
      </c>
      <c r="H15" s="24" t="e">
        <f t="shared" si="1"/>
        <v>#N/A</v>
      </c>
      <c r="I15" s="17" t="e">
        <f t="shared" si="7"/>
        <v>#N/A</v>
      </c>
      <c r="J15" s="18"/>
      <c r="K15" s="145" t="e">
        <f t="shared" si="5"/>
        <v>#N/A</v>
      </c>
      <c r="L15" s="19" t="e">
        <f t="shared" si="8"/>
        <v>#N/A</v>
      </c>
      <c r="M15" s="18"/>
      <c r="N15" s="20"/>
      <c r="O15" s="19">
        <f t="shared" si="2"/>
        <v>0</v>
      </c>
      <c r="P15" s="19" t="e">
        <f t="shared" si="6"/>
        <v>#N/A</v>
      </c>
      <c r="Q15" s="21" t="e">
        <f t="shared" si="3"/>
        <v>#N/A</v>
      </c>
    </row>
    <row r="16" spans="1:17">
      <c r="A16" s="15"/>
      <c r="B16" s="15"/>
      <c r="C16" s="15"/>
      <c r="D16" s="15"/>
      <c r="E16" s="16">
        <f t="shared" si="0"/>
        <v>3</v>
      </c>
      <c r="F16" s="15"/>
      <c r="G16" s="24" t="e">
        <f t="shared" si="4"/>
        <v>#N/A</v>
      </c>
      <c r="H16" s="24" t="e">
        <f t="shared" si="1"/>
        <v>#N/A</v>
      </c>
      <c r="I16" s="17" t="e">
        <f t="shared" si="7"/>
        <v>#N/A</v>
      </c>
      <c r="J16" s="18"/>
      <c r="K16" s="145" t="e">
        <f t="shared" si="5"/>
        <v>#N/A</v>
      </c>
      <c r="L16" s="19" t="e">
        <f t="shared" si="8"/>
        <v>#N/A</v>
      </c>
      <c r="M16" s="18"/>
      <c r="N16" s="20"/>
      <c r="O16" s="19">
        <f t="shared" si="2"/>
        <v>0</v>
      </c>
      <c r="P16" s="19" t="e">
        <f t="shared" si="6"/>
        <v>#N/A</v>
      </c>
      <c r="Q16" s="21" t="e">
        <f t="shared" si="3"/>
        <v>#N/A</v>
      </c>
    </row>
    <row r="17" spans="1:17">
      <c r="A17" s="15"/>
      <c r="B17" s="15"/>
      <c r="C17" s="15"/>
      <c r="D17" s="15"/>
      <c r="E17" s="16">
        <f t="shared" si="0"/>
        <v>3</v>
      </c>
      <c r="F17" s="15"/>
      <c r="G17" s="24" t="e">
        <f t="shared" si="4"/>
        <v>#N/A</v>
      </c>
      <c r="H17" s="24" t="e">
        <f t="shared" si="1"/>
        <v>#N/A</v>
      </c>
      <c r="I17" s="17" t="e">
        <f t="shared" si="7"/>
        <v>#N/A</v>
      </c>
      <c r="J17" s="18"/>
      <c r="K17" s="145" t="e">
        <f t="shared" si="5"/>
        <v>#N/A</v>
      </c>
      <c r="L17" s="19" t="e">
        <f t="shared" si="8"/>
        <v>#N/A</v>
      </c>
      <c r="M17" s="18"/>
      <c r="N17" s="20"/>
      <c r="O17" s="19">
        <f t="shared" si="2"/>
        <v>0</v>
      </c>
      <c r="P17" s="19" t="e">
        <f t="shared" si="6"/>
        <v>#N/A</v>
      </c>
      <c r="Q17" s="21" t="e">
        <f t="shared" si="3"/>
        <v>#N/A</v>
      </c>
    </row>
    <row r="18" spans="1:17">
      <c r="A18" s="15"/>
      <c r="B18" s="15"/>
      <c r="C18" s="15"/>
      <c r="D18" s="15"/>
      <c r="E18" s="16">
        <f t="shared" si="0"/>
        <v>3</v>
      </c>
      <c r="F18" s="15"/>
      <c r="G18" s="24" t="e">
        <f t="shared" si="4"/>
        <v>#N/A</v>
      </c>
      <c r="H18" s="24" t="e">
        <f t="shared" si="1"/>
        <v>#N/A</v>
      </c>
      <c r="I18" s="17" t="e">
        <f t="shared" si="7"/>
        <v>#N/A</v>
      </c>
      <c r="J18" s="18"/>
      <c r="K18" s="145" t="e">
        <f t="shared" si="5"/>
        <v>#N/A</v>
      </c>
      <c r="L18" s="19" t="e">
        <f t="shared" si="8"/>
        <v>#N/A</v>
      </c>
      <c r="M18" s="18"/>
      <c r="N18" s="20"/>
      <c r="O18" s="19">
        <f t="shared" si="2"/>
        <v>0</v>
      </c>
      <c r="P18" s="19" t="e">
        <f t="shared" si="6"/>
        <v>#N/A</v>
      </c>
      <c r="Q18" s="21" t="e">
        <f t="shared" si="3"/>
        <v>#N/A</v>
      </c>
    </row>
    <row r="19" spans="1:17">
      <c r="A19" s="15"/>
      <c r="B19" s="15"/>
      <c r="C19" s="15"/>
      <c r="D19" s="15"/>
      <c r="E19" s="16">
        <f t="shared" si="0"/>
        <v>3</v>
      </c>
      <c r="F19" s="15"/>
      <c r="G19" s="24" t="e">
        <f t="shared" si="4"/>
        <v>#N/A</v>
      </c>
      <c r="H19" s="24" t="e">
        <f t="shared" si="1"/>
        <v>#N/A</v>
      </c>
      <c r="I19" s="17" t="e">
        <f t="shared" si="7"/>
        <v>#N/A</v>
      </c>
      <c r="J19" s="18"/>
      <c r="K19" s="145" t="e">
        <f t="shared" si="5"/>
        <v>#N/A</v>
      </c>
      <c r="L19" s="19" t="e">
        <f t="shared" si="8"/>
        <v>#N/A</v>
      </c>
      <c r="M19" s="18"/>
      <c r="N19" s="20"/>
      <c r="O19" s="19">
        <f t="shared" si="2"/>
        <v>0</v>
      </c>
      <c r="P19" s="19" t="e">
        <f t="shared" si="6"/>
        <v>#N/A</v>
      </c>
      <c r="Q19" s="21" t="e">
        <f t="shared" si="3"/>
        <v>#N/A</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1"/>
  <sheetViews>
    <sheetView workbookViewId="0">
      <selection activeCell="B20" sqref="B20"/>
    </sheetView>
  </sheetViews>
  <sheetFormatPr defaultRowHeight="12.5"/>
  <cols>
    <col min="1" max="1" width="28.7265625" style="157" customWidth="1"/>
    <col min="2" max="256" width="9.1796875" style="157"/>
    <col min="257" max="257" width="28.7265625" style="157" customWidth="1"/>
    <col min="258" max="512" width="9.1796875" style="157"/>
    <col min="513" max="513" width="28.7265625" style="157" customWidth="1"/>
    <col min="514" max="768" width="9.1796875" style="157"/>
    <col min="769" max="769" width="28.7265625" style="157" customWidth="1"/>
    <col min="770" max="1024" width="9.1796875" style="157"/>
    <col min="1025" max="1025" width="28.7265625" style="157" customWidth="1"/>
    <col min="1026" max="1280" width="9.1796875" style="157"/>
    <col min="1281" max="1281" width="28.7265625" style="157" customWidth="1"/>
    <col min="1282" max="1536" width="9.1796875" style="157"/>
    <col min="1537" max="1537" width="28.7265625" style="157" customWidth="1"/>
    <col min="1538" max="1792" width="9.1796875" style="157"/>
    <col min="1793" max="1793" width="28.7265625" style="157" customWidth="1"/>
    <col min="1794" max="2048" width="9.1796875" style="157"/>
    <col min="2049" max="2049" width="28.7265625" style="157" customWidth="1"/>
    <col min="2050" max="2304" width="9.1796875" style="157"/>
    <col min="2305" max="2305" width="28.7265625" style="157" customWidth="1"/>
    <col min="2306" max="2560" width="9.1796875" style="157"/>
    <col min="2561" max="2561" width="28.7265625" style="157" customWidth="1"/>
    <col min="2562" max="2816" width="9.1796875" style="157"/>
    <col min="2817" max="2817" width="28.7265625" style="157" customWidth="1"/>
    <col min="2818" max="3072" width="9.1796875" style="157"/>
    <col min="3073" max="3073" width="28.7265625" style="157" customWidth="1"/>
    <col min="3074" max="3328" width="9.1796875" style="157"/>
    <col min="3329" max="3329" width="28.7265625" style="157" customWidth="1"/>
    <col min="3330" max="3584" width="9.1796875" style="157"/>
    <col min="3585" max="3585" width="28.7265625" style="157" customWidth="1"/>
    <col min="3586" max="3840" width="9.1796875" style="157"/>
    <col min="3841" max="3841" width="28.7265625" style="157" customWidth="1"/>
    <col min="3842" max="4096" width="9.1796875" style="157"/>
    <col min="4097" max="4097" width="28.7265625" style="157" customWidth="1"/>
    <col min="4098" max="4352" width="9.1796875" style="157"/>
    <col min="4353" max="4353" width="28.7265625" style="157" customWidth="1"/>
    <col min="4354" max="4608" width="9.1796875" style="157"/>
    <col min="4609" max="4609" width="28.7265625" style="157" customWidth="1"/>
    <col min="4610" max="4864" width="9.1796875" style="157"/>
    <col min="4865" max="4865" width="28.7265625" style="157" customWidth="1"/>
    <col min="4866" max="5120" width="9.1796875" style="157"/>
    <col min="5121" max="5121" width="28.7265625" style="157" customWidth="1"/>
    <col min="5122" max="5376" width="9.1796875" style="157"/>
    <col min="5377" max="5377" width="28.7265625" style="157" customWidth="1"/>
    <col min="5378" max="5632" width="9.1796875" style="157"/>
    <col min="5633" max="5633" width="28.7265625" style="157" customWidth="1"/>
    <col min="5634" max="5888" width="9.1796875" style="157"/>
    <col min="5889" max="5889" width="28.7265625" style="157" customWidth="1"/>
    <col min="5890" max="6144" width="9.1796875" style="157"/>
    <col min="6145" max="6145" width="28.7265625" style="157" customWidth="1"/>
    <col min="6146" max="6400" width="9.1796875" style="157"/>
    <col min="6401" max="6401" width="28.7265625" style="157" customWidth="1"/>
    <col min="6402" max="6656" width="9.1796875" style="157"/>
    <col min="6657" max="6657" width="28.7265625" style="157" customWidth="1"/>
    <col min="6658" max="6912" width="9.1796875" style="157"/>
    <col min="6913" max="6913" width="28.7265625" style="157" customWidth="1"/>
    <col min="6914" max="7168" width="9.1796875" style="157"/>
    <col min="7169" max="7169" width="28.7265625" style="157" customWidth="1"/>
    <col min="7170" max="7424" width="9.1796875" style="157"/>
    <col min="7425" max="7425" width="28.7265625" style="157" customWidth="1"/>
    <col min="7426" max="7680" width="9.1796875" style="157"/>
    <col min="7681" max="7681" width="28.7265625" style="157" customWidth="1"/>
    <col min="7682" max="7936" width="9.1796875" style="157"/>
    <col min="7937" max="7937" width="28.7265625" style="157" customWidth="1"/>
    <col min="7938" max="8192" width="9.1796875" style="157"/>
    <col min="8193" max="8193" width="28.7265625" style="157" customWidth="1"/>
    <col min="8194" max="8448" width="9.1796875" style="157"/>
    <col min="8449" max="8449" width="28.7265625" style="157" customWidth="1"/>
    <col min="8450" max="8704" width="9.1796875" style="157"/>
    <col min="8705" max="8705" width="28.7265625" style="157" customWidth="1"/>
    <col min="8706" max="8960" width="9.1796875" style="157"/>
    <col min="8961" max="8961" width="28.7265625" style="157" customWidth="1"/>
    <col min="8962" max="9216" width="9.1796875" style="157"/>
    <col min="9217" max="9217" width="28.7265625" style="157" customWidth="1"/>
    <col min="9218" max="9472" width="9.1796875" style="157"/>
    <col min="9473" max="9473" width="28.7265625" style="157" customWidth="1"/>
    <col min="9474" max="9728" width="9.1796875" style="157"/>
    <col min="9729" max="9729" width="28.7265625" style="157" customWidth="1"/>
    <col min="9730" max="9984" width="9.1796875" style="157"/>
    <col min="9985" max="9985" width="28.7265625" style="157" customWidth="1"/>
    <col min="9986" max="10240" width="9.1796875" style="157"/>
    <col min="10241" max="10241" width="28.7265625" style="157" customWidth="1"/>
    <col min="10242" max="10496" width="9.1796875" style="157"/>
    <col min="10497" max="10497" width="28.7265625" style="157" customWidth="1"/>
    <col min="10498" max="10752" width="9.1796875" style="157"/>
    <col min="10753" max="10753" width="28.7265625" style="157" customWidth="1"/>
    <col min="10754" max="11008" width="9.1796875" style="157"/>
    <col min="11009" max="11009" width="28.7265625" style="157" customWidth="1"/>
    <col min="11010" max="11264" width="9.1796875" style="157"/>
    <col min="11265" max="11265" width="28.7265625" style="157" customWidth="1"/>
    <col min="11266" max="11520" width="9.1796875" style="157"/>
    <col min="11521" max="11521" width="28.7265625" style="157" customWidth="1"/>
    <col min="11522" max="11776" width="9.1796875" style="157"/>
    <col min="11777" max="11777" width="28.7265625" style="157" customWidth="1"/>
    <col min="11778" max="12032" width="9.1796875" style="157"/>
    <col min="12033" max="12033" width="28.7265625" style="157" customWidth="1"/>
    <col min="12034" max="12288" width="9.1796875" style="157"/>
    <col min="12289" max="12289" width="28.7265625" style="157" customWidth="1"/>
    <col min="12290" max="12544" width="9.1796875" style="157"/>
    <col min="12545" max="12545" width="28.7265625" style="157" customWidth="1"/>
    <col min="12546" max="12800" width="9.1796875" style="157"/>
    <col min="12801" max="12801" width="28.7265625" style="157" customWidth="1"/>
    <col min="12802" max="13056" width="9.1796875" style="157"/>
    <col min="13057" max="13057" width="28.7265625" style="157" customWidth="1"/>
    <col min="13058" max="13312" width="9.1796875" style="157"/>
    <col min="13313" max="13313" width="28.7265625" style="157" customWidth="1"/>
    <col min="13314" max="13568" width="9.1796875" style="157"/>
    <col min="13569" max="13569" width="28.7265625" style="157" customWidth="1"/>
    <col min="13570" max="13824" width="9.1796875" style="157"/>
    <col min="13825" max="13825" width="28.7265625" style="157" customWidth="1"/>
    <col min="13826" max="14080" width="9.1796875" style="157"/>
    <col min="14081" max="14081" width="28.7265625" style="157" customWidth="1"/>
    <col min="14082" max="14336" width="9.1796875" style="157"/>
    <col min="14337" max="14337" width="28.7265625" style="157" customWidth="1"/>
    <col min="14338" max="14592" width="9.1796875" style="157"/>
    <col min="14593" max="14593" width="28.7265625" style="157" customWidth="1"/>
    <col min="14594" max="14848" width="9.1796875" style="157"/>
    <col min="14849" max="14849" width="28.7265625" style="157" customWidth="1"/>
    <col min="14850" max="15104" width="9.1796875" style="157"/>
    <col min="15105" max="15105" width="28.7265625" style="157" customWidth="1"/>
    <col min="15106" max="15360" width="9.1796875" style="157"/>
    <col min="15361" max="15361" width="28.7265625" style="157" customWidth="1"/>
    <col min="15362" max="15616" width="9.1796875" style="157"/>
    <col min="15617" max="15617" width="28.7265625" style="157" customWidth="1"/>
    <col min="15618" max="15872" width="9.1796875" style="157"/>
    <col min="15873" max="15873" width="28.7265625" style="157" customWidth="1"/>
    <col min="15874" max="16128" width="9.1796875" style="157"/>
    <col min="16129" max="16129" width="28.7265625" style="157" customWidth="1"/>
    <col min="16130" max="16384" width="9.1796875" style="157"/>
  </cols>
  <sheetData>
    <row r="1" spans="1:13" ht="15.5">
      <c r="A1" s="177" t="s">
        <v>97</v>
      </c>
      <c r="B1" s="156"/>
      <c r="C1" s="156"/>
      <c r="D1" s="156"/>
      <c r="E1" s="156"/>
      <c r="F1" s="156"/>
      <c r="G1" s="156"/>
      <c r="H1" s="156"/>
      <c r="I1" s="156"/>
      <c r="J1" s="156"/>
      <c r="K1" s="156"/>
      <c r="L1" s="156"/>
      <c r="M1" s="156"/>
    </row>
    <row r="2" spans="1:13" ht="13">
      <c r="A2" s="155"/>
      <c r="B2" s="156"/>
      <c r="C2" s="156"/>
      <c r="D2" s="156"/>
      <c r="E2" s="156"/>
      <c r="F2" s="156"/>
      <c r="G2" s="156"/>
      <c r="H2" s="156"/>
      <c r="I2" s="156"/>
      <c r="J2" s="156"/>
      <c r="K2" s="156"/>
      <c r="L2" s="156"/>
      <c r="M2" s="156"/>
    </row>
    <row r="3" spans="1:13">
      <c r="A3" s="156" t="s">
        <v>98</v>
      </c>
      <c r="B3" s="156"/>
      <c r="C3" s="156"/>
      <c r="D3" s="156"/>
      <c r="E3" s="156"/>
      <c r="F3" s="156"/>
      <c r="G3" s="156"/>
      <c r="H3" s="156"/>
      <c r="I3" s="156"/>
      <c r="J3" s="156"/>
      <c r="K3" s="156"/>
      <c r="L3" s="156"/>
      <c r="M3" s="156"/>
    </row>
    <row r="4" spans="1:13">
      <c r="A4" s="156" t="s">
        <v>99</v>
      </c>
      <c r="B4" s="156"/>
      <c r="C4" s="156"/>
      <c r="D4" s="156"/>
      <c r="E4" s="156"/>
      <c r="F4" s="156"/>
      <c r="G4" s="156"/>
      <c r="H4" s="156"/>
      <c r="I4" s="156"/>
      <c r="J4" s="156"/>
      <c r="K4" s="156"/>
      <c r="L4" s="156"/>
      <c r="M4" s="156"/>
    </row>
    <row r="5" spans="1:13">
      <c r="A5" s="156" t="s">
        <v>100</v>
      </c>
      <c r="B5" s="156"/>
      <c r="C5" s="156"/>
      <c r="D5" s="156"/>
      <c r="E5" s="156"/>
      <c r="F5" s="156"/>
      <c r="G5" s="156"/>
      <c r="H5" s="156"/>
      <c r="I5" s="156"/>
      <c r="J5" s="156"/>
      <c r="K5" s="156"/>
      <c r="L5" s="156"/>
      <c r="M5" s="156"/>
    </row>
    <row r="6" spans="1:13">
      <c r="A6" s="156"/>
      <c r="B6" s="156"/>
      <c r="C6" s="156"/>
      <c r="D6" s="156"/>
      <c r="E6" s="156"/>
      <c r="F6" s="156"/>
      <c r="G6" s="156"/>
      <c r="H6" s="156"/>
      <c r="I6" s="156"/>
      <c r="J6" s="156"/>
      <c r="K6" s="156"/>
      <c r="L6" s="156"/>
      <c r="M6" s="156"/>
    </row>
    <row r="7" spans="1:13">
      <c r="A7" s="156" t="s">
        <v>101</v>
      </c>
      <c r="B7" s="156"/>
      <c r="C7" s="156"/>
      <c r="D7" s="156"/>
      <c r="E7" s="156"/>
      <c r="F7" s="156"/>
      <c r="G7" s="156"/>
      <c r="H7" s="156"/>
      <c r="I7" s="156"/>
      <c r="J7" s="156"/>
      <c r="K7" s="156"/>
      <c r="L7" s="156"/>
      <c r="M7" s="156"/>
    </row>
    <row r="8" spans="1:13">
      <c r="A8" s="156"/>
      <c r="B8" s="156"/>
      <c r="C8" s="156"/>
      <c r="D8" s="156"/>
      <c r="E8" s="156"/>
      <c r="F8" s="156"/>
      <c r="G8" s="156"/>
      <c r="H8" s="156"/>
      <c r="I8" s="156"/>
      <c r="J8" s="156"/>
      <c r="K8" s="156"/>
      <c r="L8" s="156"/>
      <c r="M8" s="156"/>
    </row>
    <row r="9" spans="1:13" ht="15.5">
      <c r="A9" s="177" t="s">
        <v>138</v>
      </c>
      <c r="B9" s="156"/>
      <c r="C9" s="156"/>
      <c r="D9" s="156"/>
      <c r="E9" s="156"/>
      <c r="F9" s="156"/>
      <c r="G9" s="156"/>
      <c r="H9" s="156"/>
      <c r="I9" s="156"/>
      <c r="J9" s="156"/>
      <c r="K9" s="156"/>
      <c r="L9" s="156"/>
      <c r="M9" s="156"/>
    </row>
    <row r="10" spans="1:13">
      <c r="A10" s="156"/>
      <c r="B10" s="156"/>
      <c r="C10" s="156"/>
      <c r="D10" s="156"/>
      <c r="E10" s="156"/>
      <c r="F10" s="156"/>
      <c r="G10" s="156"/>
      <c r="H10" s="156"/>
      <c r="I10" s="156"/>
      <c r="J10" s="156"/>
      <c r="K10" s="156"/>
      <c r="L10" s="156"/>
      <c r="M10" s="156"/>
    </row>
    <row r="11" spans="1:13" ht="13">
      <c r="A11" s="155" t="s">
        <v>40</v>
      </c>
      <c r="B11" s="156" t="s">
        <v>105</v>
      </c>
      <c r="C11" s="156"/>
      <c r="D11" s="156"/>
      <c r="E11" s="156"/>
      <c r="F11" s="156"/>
      <c r="G11" s="156"/>
      <c r="H11" s="156"/>
      <c r="I11" s="156"/>
      <c r="J11" s="156"/>
      <c r="K11" s="156"/>
      <c r="L11" s="156"/>
      <c r="M11" s="156"/>
    </row>
    <row r="12" spans="1:13" ht="13">
      <c r="A12" s="155"/>
      <c r="B12" s="156"/>
      <c r="C12" s="156"/>
      <c r="D12" s="156"/>
      <c r="E12" s="156"/>
      <c r="F12" s="156"/>
      <c r="G12" s="156"/>
      <c r="H12" s="156"/>
      <c r="I12" s="156"/>
      <c r="J12" s="156"/>
      <c r="K12" s="156"/>
      <c r="L12" s="156"/>
      <c r="M12" s="156"/>
    </row>
    <row r="13" spans="1:13" ht="13">
      <c r="A13" s="155" t="s">
        <v>139</v>
      </c>
      <c r="B13" s="156" t="s">
        <v>140</v>
      </c>
      <c r="C13" s="156"/>
      <c r="D13" s="156"/>
      <c r="E13" s="156"/>
      <c r="F13" s="156"/>
      <c r="G13" s="156"/>
      <c r="H13" s="156"/>
      <c r="I13" s="156"/>
      <c r="J13" s="156"/>
      <c r="K13" s="156"/>
      <c r="L13" s="156"/>
      <c r="M13" s="156"/>
    </row>
    <row r="14" spans="1:13" ht="13">
      <c r="A14" s="155"/>
      <c r="B14" s="156"/>
      <c r="C14" s="156"/>
      <c r="D14" s="156"/>
      <c r="E14" s="156"/>
      <c r="F14" s="156"/>
      <c r="G14" s="156"/>
      <c r="H14" s="156"/>
      <c r="I14" s="156"/>
      <c r="J14" s="156"/>
      <c r="K14" s="156"/>
      <c r="L14" s="156"/>
      <c r="M14" s="156"/>
    </row>
    <row r="15" spans="1:13" ht="13">
      <c r="A15" s="155" t="s">
        <v>141</v>
      </c>
      <c r="B15" s="156" t="s">
        <v>142</v>
      </c>
      <c r="C15" s="156"/>
      <c r="D15" s="156"/>
      <c r="E15" s="156"/>
      <c r="F15" s="156"/>
      <c r="G15" s="156"/>
      <c r="H15" s="156"/>
      <c r="I15" s="156"/>
      <c r="J15" s="156"/>
      <c r="K15" s="156"/>
      <c r="L15" s="156"/>
      <c r="M15" s="156"/>
    </row>
    <row r="16" spans="1:13" ht="13">
      <c r="A16" s="155"/>
      <c r="B16" s="156"/>
      <c r="C16" s="156"/>
      <c r="D16" s="156"/>
      <c r="E16" s="156"/>
      <c r="F16" s="156"/>
      <c r="G16" s="156"/>
      <c r="H16" s="156"/>
      <c r="I16" s="156"/>
      <c r="J16" s="156"/>
      <c r="K16" s="156"/>
      <c r="L16" s="156"/>
      <c r="M16" s="156"/>
    </row>
    <row r="17" spans="1:13" ht="13">
      <c r="A17" s="155" t="s">
        <v>143</v>
      </c>
      <c r="B17" s="156" t="s">
        <v>144</v>
      </c>
      <c r="C17" s="156"/>
      <c r="D17" s="156"/>
      <c r="E17" s="156"/>
      <c r="F17" s="156"/>
      <c r="G17" s="156"/>
      <c r="H17" s="156"/>
      <c r="I17" s="156"/>
      <c r="J17" s="156"/>
      <c r="K17" s="156"/>
      <c r="L17" s="156"/>
      <c r="M17" s="156"/>
    </row>
    <row r="18" spans="1:13" ht="13">
      <c r="A18" s="155"/>
      <c r="B18" s="156"/>
      <c r="C18" s="156"/>
      <c r="D18" s="156"/>
      <c r="E18" s="156"/>
      <c r="F18" s="156"/>
      <c r="G18" s="156"/>
      <c r="H18" s="156"/>
      <c r="I18" s="156"/>
      <c r="J18" s="156"/>
      <c r="K18" s="156"/>
      <c r="L18" s="156"/>
      <c r="M18" s="156"/>
    </row>
    <row r="19" spans="1:13" ht="13">
      <c r="A19" s="155" t="s">
        <v>145</v>
      </c>
      <c r="B19" s="156" t="s">
        <v>160</v>
      </c>
      <c r="C19" s="156"/>
      <c r="D19" s="156"/>
      <c r="E19" s="156"/>
      <c r="F19" s="156"/>
      <c r="G19" s="156"/>
      <c r="H19" s="156"/>
      <c r="I19" s="156"/>
      <c r="J19" s="156"/>
      <c r="K19" s="156"/>
      <c r="L19" s="156"/>
      <c r="M19" s="156"/>
    </row>
    <row r="20" spans="1:13" ht="13">
      <c r="A20" s="155"/>
      <c r="B20" s="156"/>
      <c r="C20" s="156"/>
      <c r="D20" s="156"/>
      <c r="E20" s="156"/>
      <c r="F20" s="156"/>
      <c r="G20" s="156"/>
      <c r="H20" s="156"/>
      <c r="I20" s="156"/>
      <c r="J20" s="156"/>
      <c r="K20" s="156"/>
      <c r="L20" s="156"/>
      <c r="M20" s="156"/>
    </row>
    <row r="21" spans="1:13" ht="31.5" customHeight="1">
      <c r="A21" s="155" t="s">
        <v>149</v>
      </c>
      <c r="B21" s="192" t="s">
        <v>153</v>
      </c>
      <c r="C21" s="192"/>
      <c r="D21" s="192"/>
      <c r="E21" s="192"/>
      <c r="F21" s="192"/>
      <c r="G21" s="192"/>
      <c r="H21" s="192"/>
      <c r="I21" s="192"/>
      <c r="J21" s="192"/>
      <c r="K21" s="192"/>
      <c r="L21" s="192"/>
      <c r="M21" s="192"/>
    </row>
    <row r="22" spans="1:13" ht="13">
      <c r="A22" s="155"/>
      <c r="B22" s="165"/>
      <c r="C22" s="165"/>
      <c r="D22" s="165"/>
      <c r="E22" s="165"/>
      <c r="F22" s="165"/>
      <c r="G22" s="165"/>
      <c r="H22" s="165"/>
      <c r="I22" s="165"/>
      <c r="J22" s="165"/>
      <c r="K22" s="165"/>
      <c r="L22" s="165"/>
      <c r="M22" s="165"/>
    </row>
    <row r="23" spans="1:13" ht="13">
      <c r="A23" s="155" t="s">
        <v>150</v>
      </c>
      <c r="B23" s="156" t="s">
        <v>154</v>
      </c>
      <c r="C23" s="156"/>
      <c r="D23" s="156"/>
      <c r="E23" s="156"/>
      <c r="F23" s="156"/>
      <c r="G23" s="156"/>
      <c r="H23" s="156"/>
      <c r="I23" s="156"/>
      <c r="J23" s="156"/>
      <c r="K23" s="156"/>
      <c r="L23" s="156"/>
      <c r="M23" s="156"/>
    </row>
    <row r="24" spans="1:13" ht="13">
      <c r="A24" s="155"/>
      <c r="B24" s="156"/>
      <c r="C24" s="156"/>
      <c r="D24" s="156"/>
      <c r="E24" s="156"/>
      <c r="F24" s="156"/>
      <c r="G24" s="156"/>
      <c r="H24" s="156"/>
      <c r="I24" s="156"/>
      <c r="J24" s="156"/>
      <c r="K24" s="156"/>
      <c r="L24" s="156"/>
      <c r="M24" s="156"/>
    </row>
    <row r="25" spans="1:13" ht="13">
      <c r="A25" s="155" t="s">
        <v>151</v>
      </c>
      <c r="B25" s="156" t="s">
        <v>152</v>
      </c>
      <c r="C25" s="156"/>
      <c r="D25" s="156"/>
      <c r="E25" s="156"/>
      <c r="F25" s="156"/>
      <c r="G25" s="156"/>
      <c r="H25" s="156"/>
      <c r="I25" s="156"/>
      <c r="J25" s="156"/>
      <c r="K25" s="156"/>
      <c r="L25" s="156"/>
      <c r="M25" s="156"/>
    </row>
    <row r="26" spans="1:13" ht="13">
      <c r="A26" s="155"/>
      <c r="B26" s="156"/>
      <c r="C26" s="156"/>
      <c r="D26" s="156"/>
      <c r="E26" s="156"/>
      <c r="F26" s="156"/>
      <c r="G26" s="156"/>
      <c r="H26" s="156"/>
      <c r="I26" s="156"/>
      <c r="J26" s="156"/>
      <c r="K26" s="156"/>
      <c r="L26" s="156"/>
      <c r="M26" s="156"/>
    </row>
    <row r="27" spans="1:13" ht="44.25" customHeight="1">
      <c r="A27" s="155" t="s">
        <v>157</v>
      </c>
      <c r="B27" s="193" t="s">
        <v>158</v>
      </c>
      <c r="C27" s="193"/>
      <c r="D27" s="193"/>
      <c r="E27" s="193"/>
      <c r="F27" s="193"/>
      <c r="G27" s="193"/>
      <c r="H27" s="193"/>
      <c r="I27" s="193"/>
      <c r="J27" s="193"/>
      <c r="K27" s="193"/>
      <c r="L27" s="193"/>
      <c r="M27" s="193"/>
    </row>
    <row r="28" spans="1:13">
      <c r="A28" s="156"/>
      <c r="B28" s="156"/>
      <c r="C28" s="156"/>
      <c r="D28" s="156"/>
      <c r="E28" s="156"/>
      <c r="F28" s="156"/>
      <c r="G28" s="156"/>
      <c r="H28" s="156"/>
      <c r="I28" s="156"/>
      <c r="J28" s="156"/>
      <c r="K28" s="156"/>
      <c r="L28" s="156"/>
      <c r="M28" s="156"/>
    </row>
    <row r="29" spans="1:13" ht="15.5">
      <c r="A29" s="177" t="s">
        <v>155</v>
      </c>
      <c r="B29" s="156"/>
      <c r="C29" s="156"/>
      <c r="D29" s="156"/>
      <c r="E29" s="156"/>
      <c r="F29" s="156"/>
      <c r="G29" s="156"/>
      <c r="H29" s="156"/>
      <c r="I29" s="156"/>
      <c r="J29" s="156"/>
      <c r="K29" s="156"/>
      <c r="L29" s="156"/>
      <c r="M29" s="156"/>
    </row>
    <row r="30" spans="1:13">
      <c r="A30" s="156"/>
      <c r="B30" s="156"/>
      <c r="C30" s="156"/>
      <c r="D30" s="156"/>
      <c r="E30" s="156"/>
      <c r="F30" s="156"/>
      <c r="G30" s="156"/>
      <c r="H30" s="156"/>
      <c r="I30" s="156"/>
      <c r="J30" s="156"/>
      <c r="K30" s="156"/>
      <c r="L30" s="156"/>
      <c r="M30" s="156"/>
    </row>
    <row r="31" spans="1:13" ht="13">
      <c r="A31" s="155" t="s">
        <v>35</v>
      </c>
      <c r="B31" s="156" t="s">
        <v>102</v>
      </c>
      <c r="C31" s="156"/>
      <c r="D31" s="158"/>
      <c r="E31" s="156"/>
      <c r="F31" s="156"/>
      <c r="G31" s="156"/>
      <c r="H31" s="156"/>
      <c r="I31" s="156"/>
      <c r="J31" s="156"/>
      <c r="K31" s="156"/>
      <c r="L31" s="156"/>
      <c r="M31" s="156"/>
    </row>
    <row r="32" spans="1:13">
      <c r="A32" s="159"/>
      <c r="B32" s="156"/>
      <c r="C32" s="156"/>
      <c r="D32" s="156"/>
      <c r="E32" s="156"/>
      <c r="F32" s="156"/>
      <c r="G32" s="156"/>
      <c r="H32" s="156"/>
      <c r="I32" s="156"/>
      <c r="J32" s="156"/>
      <c r="K32" s="156"/>
      <c r="L32" s="156"/>
      <c r="M32" s="156"/>
    </row>
    <row r="33" spans="1:13" ht="13">
      <c r="A33" s="160" t="s">
        <v>38</v>
      </c>
      <c r="B33" s="197" t="s">
        <v>103</v>
      </c>
      <c r="C33" s="197"/>
      <c r="D33" s="197"/>
      <c r="E33" s="197"/>
      <c r="F33" s="197"/>
      <c r="G33" s="197"/>
      <c r="H33" s="197"/>
      <c r="I33" s="197"/>
      <c r="J33" s="197"/>
      <c r="K33" s="197"/>
      <c r="L33" s="197"/>
      <c r="M33" s="197"/>
    </row>
    <row r="34" spans="1:13" ht="13">
      <c r="A34" s="160"/>
      <c r="B34" s="194"/>
      <c r="C34" s="194"/>
      <c r="D34" s="194"/>
      <c r="E34" s="194"/>
      <c r="F34" s="194"/>
      <c r="G34" s="194"/>
      <c r="H34" s="194"/>
      <c r="I34" s="194"/>
      <c r="J34" s="194"/>
      <c r="K34" s="194"/>
      <c r="L34" s="194"/>
      <c r="M34" s="194"/>
    </row>
    <row r="35" spans="1:13" ht="13">
      <c r="A35" s="161" t="s">
        <v>104</v>
      </c>
      <c r="B35" s="156" t="s">
        <v>105</v>
      </c>
      <c r="C35" s="156"/>
      <c r="D35" s="156"/>
      <c r="E35" s="156"/>
      <c r="F35" s="156"/>
      <c r="G35" s="156"/>
      <c r="H35" s="156"/>
      <c r="I35" s="156"/>
      <c r="J35" s="156"/>
      <c r="K35" s="156"/>
      <c r="L35" s="156"/>
      <c r="M35" s="156"/>
    </row>
    <row r="36" spans="1:13">
      <c r="A36" s="162"/>
      <c r="B36" s="156"/>
      <c r="C36" s="156"/>
      <c r="D36" s="156"/>
      <c r="E36" s="156"/>
      <c r="F36" s="156"/>
      <c r="G36" s="156"/>
      <c r="H36" s="156"/>
      <c r="I36" s="156"/>
      <c r="J36" s="156"/>
      <c r="K36" s="156"/>
      <c r="L36" s="156"/>
      <c r="M36" s="156"/>
    </row>
    <row r="37" spans="1:13" ht="13">
      <c r="A37" s="163" t="s">
        <v>42</v>
      </c>
      <c r="B37" s="194" t="s">
        <v>106</v>
      </c>
      <c r="C37" s="194"/>
      <c r="D37" s="194"/>
      <c r="E37" s="194"/>
      <c r="F37" s="194"/>
      <c r="G37" s="194"/>
      <c r="H37" s="194"/>
      <c r="I37" s="194"/>
      <c r="J37" s="194"/>
      <c r="K37" s="194"/>
      <c r="L37" s="194"/>
      <c r="M37" s="156"/>
    </row>
    <row r="38" spans="1:13">
      <c r="A38" s="156"/>
      <c r="B38" s="156"/>
      <c r="C38" s="156"/>
      <c r="D38" s="156"/>
      <c r="E38" s="156"/>
      <c r="F38" s="156"/>
      <c r="G38" s="156"/>
      <c r="H38" s="156"/>
      <c r="I38" s="156"/>
      <c r="J38" s="156"/>
      <c r="K38" s="156"/>
      <c r="L38" s="156"/>
      <c r="M38" s="156"/>
    </row>
    <row r="39" spans="1:13" ht="13">
      <c r="A39" s="155" t="s">
        <v>41</v>
      </c>
      <c r="B39" s="156" t="s">
        <v>107</v>
      </c>
      <c r="C39" s="156"/>
      <c r="D39" s="156"/>
      <c r="E39" s="156"/>
      <c r="F39" s="156"/>
      <c r="G39" s="156"/>
      <c r="H39" s="156"/>
      <c r="I39" s="156"/>
      <c r="J39" s="156"/>
      <c r="K39" s="156"/>
      <c r="L39" s="156"/>
      <c r="M39" s="156"/>
    </row>
    <row r="40" spans="1:13" ht="13">
      <c r="A40" s="155"/>
      <c r="B40" s="156"/>
      <c r="C40" s="156"/>
      <c r="D40" s="156"/>
      <c r="E40" s="156"/>
      <c r="F40" s="156"/>
      <c r="G40" s="156"/>
      <c r="H40" s="156"/>
      <c r="I40" s="156"/>
      <c r="J40" s="156"/>
      <c r="K40" s="156"/>
      <c r="L40" s="156"/>
      <c r="M40" s="156"/>
    </row>
    <row r="41" spans="1:13" ht="25.5" customHeight="1">
      <c r="A41" s="155" t="s">
        <v>43</v>
      </c>
      <c r="B41" s="193" t="s">
        <v>133</v>
      </c>
      <c r="C41" s="193"/>
      <c r="D41" s="193"/>
      <c r="E41" s="193"/>
      <c r="F41" s="193"/>
      <c r="G41" s="193"/>
      <c r="H41" s="193"/>
      <c r="I41" s="193"/>
      <c r="J41" s="193"/>
      <c r="K41" s="193"/>
      <c r="L41" s="193"/>
      <c r="M41" s="193"/>
    </row>
    <row r="42" spans="1:13">
      <c r="A42" s="156"/>
      <c r="B42" s="156"/>
      <c r="C42" s="156"/>
      <c r="D42" s="156"/>
      <c r="E42" s="156"/>
      <c r="F42" s="156"/>
      <c r="G42" s="156"/>
      <c r="H42" s="156"/>
      <c r="I42" s="156"/>
      <c r="J42" s="156"/>
      <c r="K42" s="156"/>
      <c r="L42" s="156"/>
      <c r="M42" s="156"/>
    </row>
    <row r="43" spans="1:13" ht="43.5" customHeight="1">
      <c r="A43" s="160" t="s">
        <v>136</v>
      </c>
      <c r="B43" s="194" t="s">
        <v>135</v>
      </c>
      <c r="C43" s="194"/>
      <c r="D43" s="194"/>
      <c r="E43" s="194"/>
      <c r="F43" s="194"/>
      <c r="G43" s="194"/>
      <c r="H43" s="194"/>
      <c r="I43" s="194"/>
      <c r="J43" s="194"/>
      <c r="K43" s="194"/>
      <c r="L43" s="194"/>
      <c r="M43" s="194"/>
    </row>
    <row r="44" spans="1:13" ht="13">
      <c r="A44" s="160"/>
      <c r="B44" s="168"/>
      <c r="C44" s="168"/>
      <c r="D44" s="168"/>
      <c r="E44" s="168"/>
      <c r="F44" s="168"/>
      <c r="G44" s="168"/>
      <c r="H44" s="168"/>
      <c r="I44" s="168"/>
      <c r="J44" s="168"/>
      <c r="K44" s="168"/>
      <c r="L44" s="168"/>
      <c r="M44" s="168"/>
    </row>
    <row r="45" spans="1:13" ht="30" customHeight="1">
      <c r="A45" s="160" t="s">
        <v>134</v>
      </c>
      <c r="B45" s="194" t="s">
        <v>137</v>
      </c>
      <c r="C45" s="194"/>
      <c r="D45" s="194"/>
      <c r="E45" s="194"/>
      <c r="F45" s="194"/>
      <c r="G45" s="194"/>
      <c r="H45" s="194"/>
      <c r="I45" s="194"/>
      <c r="J45" s="194"/>
      <c r="K45" s="194"/>
      <c r="L45" s="194"/>
      <c r="M45" s="194"/>
    </row>
    <row r="46" spans="1:13" ht="13">
      <c r="A46" s="156"/>
      <c r="B46" s="156"/>
      <c r="C46" s="164"/>
      <c r="D46" s="165"/>
      <c r="E46" s="165"/>
      <c r="F46" s="165"/>
      <c r="G46" s="165"/>
      <c r="H46" s="165"/>
      <c r="I46" s="165"/>
      <c r="J46" s="165"/>
      <c r="K46" s="165"/>
      <c r="L46" s="165"/>
      <c r="M46" s="165"/>
    </row>
    <row r="47" spans="1:13" ht="26">
      <c r="A47" s="166" t="s">
        <v>108</v>
      </c>
      <c r="B47" s="167" t="s">
        <v>109</v>
      </c>
      <c r="C47" s="164"/>
      <c r="D47" s="165"/>
      <c r="E47" s="165"/>
      <c r="F47" s="165"/>
      <c r="G47" s="165"/>
      <c r="H47" s="165"/>
      <c r="I47" s="165"/>
      <c r="J47" s="165"/>
      <c r="K47" s="165"/>
      <c r="L47" s="165"/>
      <c r="M47" s="165"/>
    </row>
    <row r="48" spans="1:13" ht="13">
      <c r="A48" s="156"/>
      <c r="B48" s="156"/>
      <c r="C48" s="164"/>
      <c r="D48" s="165"/>
      <c r="E48" s="165"/>
      <c r="F48" s="165"/>
      <c r="G48" s="165"/>
      <c r="H48" s="165"/>
      <c r="I48" s="165"/>
      <c r="J48" s="165"/>
      <c r="K48" s="165"/>
      <c r="L48" s="165"/>
      <c r="M48" s="165"/>
    </row>
    <row r="49" spans="1:13" ht="26">
      <c r="A49" s="166" t="s">
        <v>110</v>
      </c>
      <c r="B49" s="198" t="s">
        <v>111</v>
      </c>
      <c r="C49" s="198"/>
      <c r="D49" s="198"/>
      <c r="E49" s="198"/>
      <c r="F49" s="198"/>
      <c r="G49" s="198"/>
      <c r="H49" s="198"/>
      <c r="I49" s="198"/>
      <c r="J49" s="198"/>
      <c r="K49" s="198"/>
      <c r="L49" s="198"/>
      <c r="M49" s="198"/>
    </row>
    <row r="50" spans="1:13">
      <c r="A50" s="156"/>
      <c r="B50" s="156"/>
      <c r="C50" s="156"/>
      <c r="D50" s="156"/>
      <c r="E50" s="156"/>
      <c r="F50" s="156"/>
      <c r="G50" s="156"/>
      <c r="H50" s="156"/>
      <c r="I50" s="156"/>
      <c r="J50" s="156"/>
      <c r="K50" s="156"/>
      <c r="L50" s="156"/>
      <c r="M50" s="156"/>
    </row>
    <row r="51" spans="1:13" ht="26">
      <c r="A51" s="160" t="s">
        <v>112</v>
      </c>
      <c r="B51" s="194" t="s">
        <v>113</v>
      </c>
      <c r="C51" s="194"/>
      <c r="D51" s="194"/>
      <c r="E51" s="194"/>
      <c r="F51" s="194"/>
      <c r="G51" s="194"/>
      <c r="H51" s="194"/>
      <c r="I51" s="194"/>
      <c r="J51" s="194"/>
      <c r="K51" s="194"/>
      <c r="L51" s="194"/>
      <c r="M51" s="194"/>
    </row>
    <row r="52" spans="1:13" ht="13">
      <c r="A52" s="160"/>
      <c r="B52" s="168"/>
      <c r="C52" s="168"/>
      <c r="D52" s="168"/>
      <c r="E52" s="168"/>
      <c r="F52" s="168"/>
      <c r="G52" s="168"/>
      <c r="H52" s="168"/>
      <c r="I52" s="168"/>
      <c r="J52" s="168"/>
      <c r="K52" s="168"/>
      <c r="L52" s="168"/>
      <c r="M52" s="168"/>
    </row>
    <row r="53" spans="1:13" ht="53.25" customHeight="1">
      <c r="A53" s="169" t="s">
        <v>114</v>
      </c>
      <c r="B53" s="195" t="s">
        <v>115</v>
      </c>
      <c r="C53" s="195"/>
      <c r="D53" s="195"/>
      <c r="E53" s="195"/>
      <c r="F53" s="195"/>
      <c r="G53" s="195"/>
      <c r="H53" s="195"/>
      <c r="I53" s="195"/>
      <c r="J53" s="195"/>
      <c r="K53" s="195"/>
      <c r="L53" s="195"/>
      <c r="M53" s="195"/>
    </row>
    <row r="54" spans="1:13">
      <c r="A54" s="170"/>
      <c r="B54" s="156"/>
      <c r="C54" s="156"/>
      <c r="D54" s="156"/>
      <c r="E54" s="156"/>
      <c r="F54" s="156"/>
      <c r="G54" s="156"/>
      <c r="H54" s="156"/>
      <c r="I54" s="156"/>
      <c r="J54" s="156"/>
      <c r="K54" s="156"/>
      <c r="L54" s="156"/>
      <c r="M54" s="156"/>
    </row>
    <row r="55" spans="1:13" ht="13">
      <c r="A55" s="171" t="s">
        <v>116</v>
      </c>
      <c r="B55" s="192" t="s">
        <v>117</v>
      </c>
      <c r="C55" s="196"/>
      <c r="D55" s="196"/>
      <c r="E55" s="196"/>
      <c r="F55" s="196"/>
      <c r="G55" s="196"/>
      <c r="H55" s="196"/>
      <c r="I55" s="196"/>
      <c r="J55" s="196"/>
      <c r="K55" s="196"/>
      <c r="L55" s="196"/>
      <c r="M55" s="196"/>
    </row>
    <row r="56" spans="1:13">
      <c r="A56" s="172"/>
      <c r="B56" s="156"/>
      <c r="C56" s="156"/>
      <c r="D56" s="156"/>
      <c r="E56" s="156"/>
      <c r="F56" s="173"/>
      <c r="G56" s="173"/>
      <c r="H56" s="173"/>
      <c r="I56" s="173"/>
      <c r="J56" s="173"/>
      <c r="K56" s="173"/>
      <c r="L56" s="173"/>
      <c r="M56" s="173"/>
    </row>
    <row r="57" spans="1:13" ht="39.75" customHeight="1">
      <c r="A57" s="171" t="s">
        <v>118</v>
      </c>
      <c r="B57" s="194" t="s">
        <v>119</v>
      </c>
      <c r="C57" s="194"/>
      <c r="D57" s="194"/>
      <c r="E57" s="194"/>
      <c r="F57" s="194"/>
      <c r="G57" s="194"/>
      <c r="H57" s="194"/>
      <c r="I57" s="194"/>
      <c r="J57" s="194"/>
      <c r="K57" s="194"/>
      <c r="L57" s="194"/>
      <c r="M57" s="194"/>
    </row>
    <row r="58" spans="1:13" ht="13">
      <c r="A58" s="171"/>
      <c r="B58" s="168"/>
      <c r="C58" s="168"/>
      <c r="D58" s="168"/>
      <c r="E58" s="168"/>
      <c r="F58" s="168"/>
      <c r="G58" s="168"/>
      <c r="H58" s="168"/>
      <c r="I58" s="168"/>
      <c r="J58" s="168"/>
      <c r="K58" s="168"/>
      <c r="L58" s="168"/>
      <c r="M58" s="168"/>
    </row>
    <row r="59" spans="1:13" ht="54.75" customHeight="1">
      <c r="A59" s="171" t="s">
        <v>120</v>
      </c>
      <c r="B59" s="194" t="s">
        <v>121</v>
      </c>
      <c r="C59" s="194"/>
      <c r="D59" s="194"/>
      <c r="E59" s="194"/>
      <c r="F59" s="194"/>
      <c r="G59" s="194"/>
      <c r="H59" s="194"/>
      <c r="I59" s="194"/>
      <c r="J59" s="194"/>
      <c r="K59" s="194"/>
      <c r="L59" s="194"/>
      <c r="M59" s="194"/>
    </row>
    <row r="60" spans="1:13" ht="13">
      <c r="A60" s="171"/>
      <c r="B60" s="168"/>
      <c r="C60" s="168"/>
      <c r="D60" s="168"/>
      <c r="E60" s="168"/>
      <c r="F60" s="168"/>
      <c r="G60" s="168"/>
      <c r="H60" s="168"/>
      <c r="I60" s="168"/>
      <c r="J60" s="168"/>
      <c r="K60" s="168"/>
      <c r="L60" s="168"/>
      <c r="M60" s="168"/>
    </row>
    <row r="61" spans="1:13" ht="13">
      <c r="A61" s="174" t="s">
        <v>122</v>
      </c>
      <c r="B61" s="168"/>
      <c r="C61" s="168"/>
      <c r="D61" s="168"/>
      <c r="E61" s="168"/>
      <c r="F61" s="168"/>
      <c r="G61" s="168"/>
      <c r="H61" s="168"/>
      <c r="I61" s="168"/>
      <c r="J61" s="168"/>
      <c r="K61" s="168"/>
      <c r="L61" s="168"/>
      <c r="M61" s="168"/>
    </row>
    <row r="62" spans="1:13" ht="13">
      <c r="A62" s="155"/>
      <c r="B62" s="156"/>
      <c r="C62" s="156"/>
      <c r="D62" s="156"/>
      <c r="E62" s="156"/>
      <c r="F62" s="156"/>
      <c r="G62" s="156"/>
      <c r="H62" s="156"/>
      <c r="I62" s="156"/>
      <c r="J62" s="156"/>
      <c r="K62" s="156"/>
      <c r="L62" s="156"/>
      <c r="M62" s="156"/>
    </row>
    <row r="63" spans="1:13" ht="27.75" customHeight="1">
      <c r="A63" s="171" t="s">
        <v>123</v>
      </c>
      <c r="B63" s="192" t="s">
        <v>124</v>
      </c>
      <c r="C63" s="192"/>
      <c r="D63" s="192"/>
      <c r="E63" s="192"/>
      <c r="F63" s="192"/>
      <c r="G63" s="192"/>
      <c r="H63" s="192"/>
      <c r="I63" s="192"/>
      <c r="J63" s="192"/>
      <c r="K63" s="192"/>
      <c r="L63" s="192"/>
      <c r="M63" s="192"/>
    </row>
    <row r="64" spans="1:13">
      <c r="A64" s="156"/>
      <c r="B64" s="156"/>
      <c r="C64" s="156"/>
      <c r="D64" s="156"/>
      <c r="E64" s="156"/>
      <c r="F64" s="156"/>
      <c r="G64" s="156"/>
      <c r="H64" s="156"/>
      <c r="I64" s="156"/>
      <c r="J64" s="156"/>
      <c r="K64" s="156"/>
      <c r="L64" s="156"/>
      <c r="M64" s="156"/>
    </row>
    <row r="65" spans="1:13" ht="42" customHeight="1">
      <c r="A65" s="171" t="s">
        <v>125</v>
      </c>
      <c r="B65" s="199" t="s">
        <v>126</v>
      </c>
      <c r="C65" s="199"/>
      <c r="D65" s="199"/>
      <c r="E65" s="199"/>
      <c r="F65" s="199"/>
      <c r="G65" s="199"/>
      <c r="H65" s="199"/>
      <c r="I65" s="199"/>
      <c r="J65" s="199"/>
      <c r="K65" s="199"/>
      <c r="L65" s="199"/>
      <c r="M65" s="199"/>
    </row>
    <row r="66" spans="1:13">
      <c r="A66" s="156"/>
      <c r="B66" s="156"/>
      <c r="C66" s="156"/>
      <c r="D66" s="156"/>
      <c r="E66" s="156"/>
      <c r="F66" s="156"/>
      <c r="G66" s="156"/>
      <c r="H66" s="156"/>
      <c r="I66" s="156"/>
      <c r="J66" s="156"/>
      <c r="K66" s="156"/>
      <c r="L66" s="156"/>
      <c r="M66" s="156"/>
    </row>
    <row r="67" spans="1:13" ht="51" customHeight="1">
      <c r="A67" s="171" t="s">
        <v>127</v>
      </c>
      <c r="B67" s="199" t="s">
        <v>128</v>
      </c>
      <c r="C67" s="199"/>
      <c r="D67" s="199"/>
      <c r="E67" s="199"/>
      <c r="F67" s="199"/>
      <c r="G67" s="199"/>
      <c r="H67" s="199"/>
      <c r="I67" s="199"/>
      <c r="J67" s="199"/>
      <c r="K67" s="199"/>
      <c r="L67" s="199"/>
      <c r="M67" s="199"/>
    </row>
    <row r="69" spans="1:13" ht="39.75" customHeight="1">
      <c r="A69" s="175" t="s">
        <v>129</v>
      </c>
      <c r="B69" s="200" t="s">
        <v>130</v>
      </c>
      <c r="C69" s="201"/>
      <c r="D69" s="201"/>
      <c r="E69" s="201"/>
      <c r="F69" s="201"/>
      <c r="G69" s="201"/>
      <c r="H69" s="201"/>
      <c r="I69" s="201"/>
      <c r="J69" s="201"/>
      <c r="K69" s="201"/>
      <c r="L69" s="201"/>
      <c r="M69" s="201"/>
    </row>
    <row r="71" spans="1:13" ht="13">
      <c r="A71" s="174"/>
    </row>
  </sheetData>
  <mergeCells count="18">
    <mergeCell ref="B63:M63"/>
    <mergeCell ref="B65:M65"/>
    <mergeCell ref="B67:M67"/>
    <mergeCell ref="B69:M69"/>
    <mergeCell ref="B45:M45"/>
    <mergeCell ref="B57:M57"/>
    <mergeCell ref="B59:M59"/>
    <mergeCell ref="B21:M21"/>
    <mergeCell ref="B27:M27"/>
    <mergeCell ref="B51:M51"/>
    <mergeCell ref="B53:M53"/>
    <mergeCell ref="B55:M55"/>
    <mergeCell ref="B33:M33"/>
    <mergeCell ref="B34:M34"/>
    <mergeCell ref="B37:L37"/>
    <mergeCell ref="B41:M41"/>
    <mergeCell ref="B43:M43"/>
    <mergeCell ref="B49:M4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12"/>
  <sheetViews>
    <sheetView topLeftCell="K1" workbookViewId="0">
      <selection activeCell="L2" sqref="L2"/>
    </sheetView>
  </sheetViews>
  <sheetFormatPr defaultRowHeight="14.5"/>
  <cols>
    <col min="1" max="1" width="0" style="1" hidden="1" customWidth="1"/>
    <col min="2" max="2" width="18.26953125" style="5" hidden="1" customWidth="1"/>
    <col min="3" max="4" width="5" hidden="1" customWidth="1"/>
    <col min="5" max="5" width="0" style="1" hidden="1" customWidth="1"/>
    <col min="6" max="6" width="16.81640625" style="5" hidden="1" customWidth="1"/>
    <col min="7" max="7" width="5" hidden="1" customWidth="1"/>
    <col min="8" max="8" width="11.7265625" hidden="1" customWidth="1"/>
    <col min="9" max="10" width="13" style="1" hidden="1" customWidth="1"/>
    <col min="11" max="11" width="9.1796875" style="36"/>
    <col min="12" max="12" width="11.7265625" style="34" customWidth="1"/>
    <col min="14" max="16" width="0" hidden="1" customWidth="1"/>
    <col min="17" max="17" width="18.453125" customWidth="1"/>
    <col min="20" max="20" width="14" bestFit="1" customWidth="1"/>
    <col min="21" max="21" width="4.453125" customWidth="1"/>
    <col min="22" max="22" width="18" style="9" customWidth="1"/>
  </cols>
  <sheetData>
    <row r="1" spans="1:22" ht="54.75" customHeight="1">
      <c r="A1" s="2" t="s">
        <v>1</v>
      </c>
      <c r="B1" s="4" t="s">
        <v>4</v>
      </c>
      <c r="C1" s="3"/>
      <c r="D1" s="3"/>
      <c r="E1" s="2" t="s">
        <v>1</v>
      </c>
      <c r="F1" s="4" t="s">
        <v>3</v>
      </c>
      <c r="G1" s="3"/>
      <c r="H1" s="3"/>
      <c r="I1" s="2" t="s">
        <v>2</v>
      </c>
      <c r="J1" s="2"/>
      <c r="K1" s="35" t="s">
        <v>1</v>
      </c>
      <c r="L1" s="35" t="s">
        <v>17</v>
      </c>
      <c r="M1" t="s">
        <v>161</v>
      </c>
      <c r="Q1" t="s">
        <v>19</v>
      </c>
    </row>
    <row r="2" spans="1:22">
      <c r="A2" s="2"/>
      <c r="B2" s="4"/>
      <c r="C2" s="3"/>
      <c r="D2" s="3"/>
      <c r="E2" s="2"/>
      <c r="F2" s="4"/>
      <c r="G2" s="3"/>
      <c r="H2" s="3"/>
      <c r="I2" s="2"/>
      <c r="J2" s="2"/>
      <c r="K2" s="35">
        <v>2023</v>
      </c>
      <c r="L2" s="178">
        <v>396.2</v>
      </c>
    </row>
    <row r="3" spans="1:22">
      <c r="A3" s="2"/>
      <c r="B3" s="4"/>
      <c r="C3" s="3"/>
      <c r="D3" s="3"/>
      <c r="E3" s="2"/>
      <c r="F3" s="4"/>
      <c r="G3" s="3"/>
      <c r="H3" s="3"/>
      <c r="I3" s="2"/>
      <c r="J3" s="2"/>
      <c r="K3" s="35">
        <v>2022</v>
      </c>
      <c r="L3" s="179">
        <v>381.1</v>
      </c>
    </row>
    <row r="4" spans="1:22" ht="15" thickBot="1">
      <c r="A4" s="2"/>
      <c r="B4" s="4"/>
      <c r="C4" s="3"/>
      <c r="D4" s="3"/>
      <c r="E4" s="2"/>
      <c r="F4" s="4"/>
      <c r="G4" s="3"/>
      <c r="H4" s="3"/>
      <c r="I4" s="2"/>
      <c r="J4" s="2"/>
      <c r="K4" s="35">
        <v>2021</v>
      </c>
      <c r="L4" s="179">
        <v>362.3</v>
      </c>
    </row>
    <row r="5" spans="1:22" ht="15" thickBot="1">
      <c r="A5" s="1">
        <v>2016</v>
      </c>
      <c r="B5" s="7">
        <v>319</v>
      </c>
      <c r="D5">
        <f>B5/$B$60</f>
        <v>12.4609375</v>
      </c>
      <c r="E5" s="1">
        <v>2016</v>
      </c>
      <c r="F5" s="7">
        <f>D5*$I$60</f>
        <v>377.56640625</v>
      </c>
      <c r="H5">
        <f>F5/F108</f>
        <v>38.527184311224488</v>
      </c>
      <c r="I5" s="1">
        <v>242.8</v>
      </c>
      <c r="K5" s="35">
        <v>2020</v>
      </c>
      <c r="L5" s="179">
        <v>352.7</v>
      </c>
      <c r="N5">
        <f>L9/L112</f>
        <v>38.527184311224438</v>
      </c>
      <c r="O5" t="s">
        <v>18</v>
      </c>
      <c r="Q5" t="s">
        <v>14</v>
      </c>
      <c r="T5" s="6">
        <v>1965</v>
      </c>
      <c r="V5" s="1" t="s">
        <v>0</v>
      </c>
    </row>
    <row r="6" spans="1:22" ht="15" thickBot="1">
      <c r="A6" s="1">
        <f>A5-1</f>
        <v>2015</v>
      </c>
      <c r="B6" s="7">
        <v>313.3</v>
      </c>
      <c r="D6">
        <f t="shared" ref="D6:D58" si="0">B6/$B$60</f>
        <v>12.23828125</v>
      </c>
      <c r="E6" s="1">
        <f>E5-1</f>
        <v>2015</v>
      </c>
      <c r="F6" s="7">
        <f t="shared" ref="F6:F59" si="1">D6*$I$60</f>
        <v>370.81992187500003</v>
      </c>
      <c r="I6" s="1">
        <v>241.1</v>
      </c>
      <c r="K6" s="35">
        <v>2019</v>
      </c>
      <c r="L6" s="178">
        <v>345.9</v>
      </c>
      <c r="Q6" t="s">
        <v>5</v>
      </c>
      <c r="T6">
        <f>T5+3</f>
        <v>1968</v>
      </c>
      <c r="V6" s="10">
        <f>VLOOKUP(T6,CU_Inflation_Value,2,FALSE)</f>
        <v>34.9</v>
      </c>
    </row>
    <row r="7" spans="1:22" ht="15" thickBot="1">
      <c r="A7" s="1">
        <f t="shared" ref="A7:A70" si="2">A6-1</f>
        <v>2014</v>
      </c>
      <c r="B7" s="7">
        <v>306.7</v>
      </c>
      <c r="D7">
        <f t="shared" si="0"/>
        <v>11.980468749999998</v>
      </c>
      <c r="E7" s="1">
        <f t="shared" ref="E7:E70" si="3">E6-1</f>
        <v>2014</v>
      </c>
      <c r="F7" s="7">
        <f t="shared" si="1"/>
        <v>363.00820312499997</v>
      </c>
      <c r="I7" s="1">
        <v>239.4</v>
      </c>
      <c r="K7" s="35">
        <v>2018</v>
      </c>
      <c r="L7" s="178">
        <v>338.6</v>
      </c>
      <c r="Q7" t="s">
        <v>6</v>
      </c>
      <c r="T7" s="6">
        <v>2017</v>
      </c>
      <c r="V7" s="10">
        <f>VLOOKUP(T7,CU_Inflation_Value,2,FALSE)</f>
        <v>330.7</v>
      </c>
    </row>
    <row r="8" spans="1:22">
      <c r="A8" s="1">
        <f t="shared" si="2"/>
        <v>2013</v>
      </c>
      <c r="B8" s="7">
        <v>297.8</v>
      </c>
      <c r="D8">
        <f t="shared" si="0"/>
        <v>11.6328125</v>
      </c>
      <c r="E8" s="1">
        <f t="shared" si="3"/>
        <v>2013</v>
      </c>
      <c r="F8" s="7">
        <f t="shared" si="1"/>
        <v>352.47421875000003</v>
      </c>
      <c r="I8" s="1">
        <v>235.7</v>
      </c>
      <c r="K8" s="35">
        <v>2017</v>
      </c>
      <c r="L8" s="178">
        <v>330.7</v>
      </c>
      <c r="V8" s="10">
        <f>V7/V6</f>
        <v>9.4756446991404015</v>
      </c>
    </row>
    <row r="9" spans="1:22" ht="15" thickBot="1">
      <c r="A9" s="1">
        <f t="shared" si="2"/>
        <v>2012</v>
      </c>
      <c r="B9" s="7">
        <v>293.2</v>
      </c>
      <c r="D9">
        <f t="shared" si="0"/>
        <v>11.453124999999998</v>
      </c>
      <c r="E9" s="1">
        <f t="shared" si="3"/>
        <v>2012</v>
      </c>
      <c r="F9" s="7">
        <f t="shared" si="1"/>
        <v>347.02968749999997</v>
      </c>
      <c r="I9" s="1">
        <v>231.9</v>
      </c>
      <c r="K9" s="36">
        <v>2016</v>
      </c>
      <c r="L9" s="33">
        <f t="shared" ref="L9:L40" si="4">B5</f>
        <v>319</v>
      </c>
    </row>
    <row r="10" spans="1:22" ht="15" thickBot="1">
      <c r="A10" s="1">
        <f t="shared" si="2"/>
        <v>2011</v>
      </c>
      <c r="B10" s="7">
        <v>288.39999999999998</v>
      </c>
      <c r="D10">
        <f t="shared" si="0"/>
        <v>11.265624999999998</v>
      </c>
      <c r="E10" s="1">
        <f t="shared" si="3"/>
        <v>2011</v>
      </c>
      <c r="F10" s="7">
        <f t="shared" si="1"/>
        <v>341.34843749999993</v>
      </c>
      <c r="I10" s="1">
        <v>225.3</v>
      </c>
      <c r="K10" s="36">
        <f>K9-1</f>
        <v>2015</v>
      </c>
      <c r="L10" s="33">
        <f t="shared" si="4"/>
        <v>313.3</v>
      </c>
      <c r="Q10" t="s">
        <v>7</v>
      </c>
      <c r="V10" s="11">
        <v>200000</v>
      </c>
    </row>
    <row r="11" spans="1:22">
      <c r="A11" s="1">
        <f t="shared" si="2"/>
        <v>2010</v>
      </c>
      <c r="B11" s="7">
        <v>281.8</v>
      </c>
      <c r="D11">
        <f t="shared" si="0"/>
        <v>11.0078125</v>
      </c>
      <c r="E11" s="1">
        <f t="shared" si="3"/>
        <v>2010</v>
      </c>
      <c r="F11" s="7">
        <f t="shared" si="1"/>
        <v>333.53671875000003</v>
      </c>
      <c r="I11" s="1">
        <v>220.8</v>
      </c>
      <c r="K11" s="36">
        <f t="shared" ref="K11:K74" si="5">K10-1</f>
        <v>2014</v>
      </c>
      <c r="L11" s="33">
        <f t="shared" si="4"/>
        <v>306.7</v>
      </c>
      <c r="Q11" t="s">
        <v>8</v>
      </c>
      <c r="V11" s="12">
        <f>V8*V10</f>
        <v>1895128.9398280804</v>
      </c>
    </row>
    <row r="12" spans="1:22">
      <c r="A12" s="1">
        <f t="shared" si="2"/>
        <v>2009</v>
      </c>
      <c r="B12" s="7">
        <v>279.3</v>
      </c>
      <c r="D12">
        <f t="shared" si="0"/>
        <v>10.91015625</v>
      </c>
      <c r="E12" s="1">
        <f t="shared" si="3"/>
        <v>2009</v>
      </c>
      <c r="F12" s="7">
        <f t="shared" si="1"/>
        <v>330.57773437500003</v>
      </c>
      <c r="I12" s="1">
        <v>218.7</v>
      </c>
      <c r="K12" s="36">
        <f t="shared" si="5"/>
        <v>2013</v>
      </c>
      <c r="L12" s="33">
        <f t="shared" si="4"/>
        <v>297.8</v>
      </c>
      <c r="Q12" t="s">
        <v>9</v>
      </c>
      <c r="V12" s="12">
        <f>V11*1.2</f>
        <v>2274154.7277936963</v>
      </c>
    </row>
    <row r="13" spans="1:22" ht="15" thickBot="1">
      <c r="A13" s="1">
        <f t="shared" si="2"/>
        <v>2008</v>
      </c>
      <c r="B13" s="7">
        <v>273.2</v>
      </c>
      <c r="D13">
        <f t="shared" si="0"/>
        <v>10.671874999999998</v>
      </c>
      <c r="E13" s="1">
        <f t="shared" si="3"/>
        <v>2008</v>
      </c>
      <c r="F13" s="7">
        <f t="shared" si="1"/>
        <v>323.35781249999997</v>
      </c>
      <c r="I13" s="1">
        <v>215.7</v>
      </c>
      <c r="K13" s="36">
        <f t="shared" si="5"/>
        <v>2012</v>
      </c>
      <c r="L13" s="33">
        <f t="shared" si="4"/>
        <v>293.2</v>
      </c>
    </row>
    <row r="14" spans="1:22" ht="15" thickBot="1">
      <c r="A14" s="1">
        <f t="shared" si="2"/>
        <v>2007</v>
      </c>
      <c r="B14" s="7">
        <v>260.3</v>
      </c>
      <c r="D14">
        <f t="shared" si="0"/>
        <v>10.16796875</v>
      </c>
      <c r="E14" s="1">
        <f t="shared" si="3"/>
        <v>2007</v>
      </c>
      <c r="F14" s="7">
        <f t="shared" si="1"/>
        <v>308.08945312500003</v>
      </c>
      <c r="I14" s="1">
        <v>208</v>
      </c>
      <c r="K14" s="36">
        <f t="shared" si="5"/>
        <v>2011</v>
      </c>
      <c r="L14" s="33">
        <f t="shared" si="4"/>
        <v>288.39999999999998</v>
      </c>
      <c r="Q14" t="s">
        <v>10</v>
      </c>
      <c r="V14" s="11">
        <v>50000</v>
      </c>
    </row>
    <row r="15" spans="1:22" ht="15" thickBot="1">
      <c r="A15" s="1">
        <f t="shared" si="2"/>
        <v>2006</v>
      </c>
      <c r="B15" s="7">
        <v>253.1</v>
      </c>
      <c r="D15">
        <f t="shared" si="0"/>
        <v>9.88671875</v>
      </c>
      <c r="E15" s="1">
        <f t="shared" si="3"/>
        <v>2006</v>
      </c>
      <c r="F15" s="7">
        <f t="shared" si="1"/>
        <v>299.56757812500001</v>
      </c>
      <c r="I15" s="1">
        <v>202.7</v>
      </c>
      <c r="K15" s="36">
        <f t="shared" si="5"/>
        <v>2010</v>
      </c>
      <c r="L15" s="33">
        <f t="shared" si="4"/>
        <v>281.8</v>
      </c>
      <c r="Q15" t="s">
        <v>11</v>
      </c>
      <c r="V15" s="13">
        <v>12.622401999999999</v>
      </c>
    </row>
    <row r="16" spans="1:22">
      <c r="A16" s="1">
        <f t="shared" si="2"/>
        <v>2005</v>
      </c>
      <c r="B16" s="7">
        <v>240.8</v>
      </c>
      <c r="D16">
        <f t="shared" si="0"/>
        <v>9.40625</v>
      </c>
      <c r="E16" s="1">
        <f t="shared" si="3"/>
        <v>2005</v>
      </c>
      <c r="F16" s="7">
        <f t="shared" si="1"/>
        <v>285.00937500000003</v>
      </c>
      <c r="I16" s="1">
        <v>195.3</v>
      </c>
      <c r="K16" s="36">
        <f t="shared" si="5"/>
        <v>2009</v>
      </c>
      <c r="L16" s="33">
        <f t="shared" si="4"/>
        <v>279.3</v>
      </c>
      <c r="Q16" t="s">
        <v>12</v>
      </c>
      <c r="V16" s="14">
        <f>V14*V15</f>
        <v>631120.1</v>
      </c>
    </row>
    <row r="17" spans="1:22">
      <c r="A17" s="1">
        <f t="shared" si="2"/>
        <v>2004</v>
      </c>
      <c r="B17" s="7">
        <v>231.7</v>
      </c>
      <c r="D17">
        <f t="shared" si="0"/>
        <v>9.0507812499999982</v>
      </c>
      <c r="E17" s="1">
        <f t="shared" si="3"/>
        <v>2004</v>
      </c>
      <c r="F17" s="7">
        <f t="shared" si="1"/>
        <v>274.23867187499997</v>
      </c>
      <c r="I17" s="1">
        <v>189.6</v>
      </c>
      <c r="K17" s="36">
        <f t="shared" si="5"/>
        <v>2008</v>
      </c>
      <c r="L17" s="33">
        <f t="shared" si="4"/>
        <v>273.2</v>
      </c>
    </row>
    <row r="18" spans="1:22">
      <c r="A18" s="1">
        <f t="shared" si="2"/>
        <v>2003</v>
      </c>
      <c r="B18" s="7">
        <v>223.5</v>
      </c>
      <c r="D18">
        <f t="shared" si="0"/>
        <v>8.73046875</v>
      </c>
      <c r="E18" s="1">
        <f t="shared" si="3"/>
        <v>2003</v>
      </c>
      <c r="F18" s="7">
        <f t="shared" si="1"/>
        <v>264.533203125</v>
      </c>
      <c r="I18" s="1">
        <v>185.5</v>
      </c>
      <c r="K18" s="36">
        <f t="shared" si="5"/>
        <v>2007</v>
      </c>
      <c r="L18" s="33">
        <f t="shared" si="4"/>
        <v>260.3</v>
      </c>
      <c r="Q18" t="s">
        <v>13</v>
      </c>
      <c r="V18" s="12">
        <f>V16-V12</f>
        <v>-1643034.6277936962</v>
      </c>
    </row>
    <row r="19" spans="1:22">
      <c r="A19" s="1">
        <f t="shared" si="2"/>
        <v>2002</v>
      </c>
      <c r="B19" s="7">
        <v>212.7</v>
      </c>
      <c r="D19">
        <f t="shared" si="0"/>
        <v>8.3085937499999982</v>
      </c>
      <c r="E19" s="1">
        <f t="shared" si="3"/>
        <v>2002</v>
      </c>
      <c r="F19" s="7">
        <f t="shared" si="1"/>
        <v>251.75039062499997</v>
      </c>
      <c r="I19" s="1">
        <v>181.6</v>
      </c>
      <c r="K19" s="36">
        <f t="shared" si="5"/>
        <v>2006</v>
      </c>
      <c r="L19" s="33">
        <f t="shared" si="4"/>
        <v>253.1</v>
      </c>
      <c r="V19" s="9" t="str">
        <f>IF(V18&lt;=0, "No Appreciation Available", "Funds Available for Decap")</f>
        <v>No Appreciation Available</v>
      </c>
    </row>
    <row r="20" spans="1:22">
      <c r="A20" s="1">
        <f t="shared" si="2"/>
        <v>2001</v>
      </c>
      <c r="B20" s="7">
        <v>208.7</v>
      </c>
      <c r="D20">
        <f t="shared" si="0"/>
        <v>8.1523437499999982</v>
      </c>
      <c r="E20" s="1">
        <f t="shared" si="3"/>
        <v>2001</v>
      </c>
      <c r="F20" s="7">
        <f t="shared" si="1"/>
        <v>247.01601562499997</v>
      </c>
      <c r="I20" s="1">
        <v>178.4</v>
      </c>
      <c r="K20" s="36">
        <f t="shared" si="5"/>
        <v>2005</v>
      </c>
      <c r="L20" s="33">
        <f t="shared" si="4"/>
        <v>240.8</v>
      </c>
    </row>
    <row r="21" spans="1:22">
      <c r="A21" s="1">
        <f t="shared" si="2"/>
        <v>2000</v>
      </c>
      <c r="B21" s="7">
        <v>196.9</v>
      </c>
      <c r="D21">
        <f t="shared" si="0"/>
        <v>7.69140625</v>
      </c>
      <c r="E21" s="1">
        <f t="shared" si="3"/>
        <v>2000</v>
      </c>
      <c r="F21" s="7">
        <f t="shared" si="1"/>
        <v>233.04960937500002</v>
      </c>
      <c r="I21" s="1">
        <v>172.5</v>
      </c>
      <c r="K21" s="36">
        <f t="shared" si="5"/>
        <v>2004</v>
      </c>
      <c r="L21" s="33">
        <f t="shared" si="4"/>
        <v>231.7</v>
      </c>
    </row>
    <row r="22" spans="1:22">
      <c r="A22" s="1">
        <f t="shared" si="2"/>
        <v>1999</v>
      </c>
      <c r="B22" s="7">
        <v>189.1</v>
      </c>
      <c r="D22">
        <f t="shared" si="0"/>
        <v>7.3867187499999991</v>
      </c>
      <c r="E22" s="1">
        <f t="shared" si="3"/>
        <v>1999</v>
      </c>
      <c r="F22" s="7">
        <f t="shared" si="1"/>
        <v>223.81757812499998</v>
      </c>
      <c r="I22" s="1">
        <v>167.6</v>
      </c>
      <c r="K22" s="36">
        <f t="shared" si="5"/>
        <v>2003</v>
      </c>
      <c r="L22" s="33">
        <f t="shared" si="4"/>
        <v>223.5</v>
      </c>
    </row>
    <row r="23" spans="1:22">
      <c r="A23" s="1">
        <f t="shared" si="2"/>
        <v>1998</v>
      </c>
      <c r="B23" s="7">
        <v>184.7</v>
      </c>
      <c r="D23">
        <f t="shared" si="0"/>
        <v>7.2148437499999991</v>
      </c>
      <c r="E23" s="1">
        <f t="shared" si="3"/>
        <v>1998</v>
      </c>
      <c r="F23" s="7">
        <f t="shared" si="1"/>
        <v>218.60976562499997</v>
      </c>
      <c r="I23" s="1">
        <v>164.8</v>
      </c>
      <c r="K23" s="36">
        <f t="shared" si="5"/>
        <v>2002</v>
      </c>
      <c r="L23" s="33">
        <f t="shared" si="4"/>
        <v>212.7</v>
      </c>
    </row>
    <row r="24" spans="1:22">
      <c r="A24" s="1">
        <f t="shared" si="2"/>
        <v>1997</v>
      </c>
      <c r="B24" s="7">
        <v>178.4</v>
      </c>
      <c r="D24">
        <f t="shared" si="0"/>
        <v>6.96875</v>
      </c>
      <c r="E24" s="1">
        <f t="shared" si="3"/>
        <v>1997</v>
      </c>
      <c r="F24" s="7">
        <f t="shared" si="1"/>
        <v>211.15312500000002</v>
      </c>
      <c r="I24" s="1">
        <v>161.9</v>
      </c>
      <c r="K24" s="36">
        <f t="shared" si="5"/>
        <v>2001</v>
      </c>
      <c r="L24" s="33">
        <f t="shared" si="4"/>
        <v>208.7</v>
      </c>
    </row>
    <row r="25" spans="1:22">
      <c r="A25" s="1">
        <f t="shared" si="2"/>
        <v>1996</v>
      </c>
      <c r="B25" s="7">
        <v>173</v>
      </c>
      <c r="D25">
        <f t="shared" si="0"/>
        <v>6.7578125</v>
      </c>
      <c r="E25" s="1">
        <f t="shared" si="3"/>
        <v>1996</v>
      </c>
      <c r="F25" s="7">
        <f t="shared" si="1"/>
        <v>204.76171875</v>
      </c>
      <c r="I25" s="1">
        <v>157.4</v>
      </c>
      <c r="K25" s="36">
        <f t="shared" si="5"/>
        <v>2000</v>
      </c>
      <c r="L25" s="33">
        <f t="shared" si="4"/>
        <v>196.9</v>
      </c>
    </row>
    <row r="26" spans="1:22">
      <c r="A26" s="1">
        <f t="shared" si="2"/>
        <v>1995</v>
      </c>
      <c r="B26" s="7">
        <v>168.1</v>
      </c>
      <c r="D26">
        <f t="shared" si="0"/>
        <v>6.5664062499999991</v>
      </c>
      <c r="E26" s="1">
        <f t="shared" si="3"/>
        <v>1995</v>
      </c>
      <c r="F26" s="7">
        <f t="shared" si="1"/>
        <v>198.96210937499998</v>
      </c>
      <c r="I26" s="1">
        <v>153.19999999999999</v>
      </c>
      <c r="K26" s="36">
        <f t="shared" si="5"/>
        <v>1999</v>
      </c>
      <c r="L26" s="33">
        <f t="shared" si="4"/>
        <v>189.1</v>
      </c>
    </row>
    <row r="27" spans="1:22">
      <c r="A27" s="1">
        <f t="shared" si="2"/>
        <v>1994</v>
      </c>
      <c r="B27" s="7">
        <v>163.30000000000001</v>
      </c>
      <c r="D27">
        <f t="shared" si="0"/>
        <v>6.37890625</v>
      </c>
      <c r="E27" s="1">
        <f t="shared" si="3"/>
        <v>1994</v>
      </c>
      <c r="F27" s="7">
        <f t="shared" si="1"/>
        <v>193.28085937500001</v>
      </c>
      <c r="I27" s="1">
        <v>148.80000000000001</v>
      </c>
      <c r="K27" s="36">
        <f t="shared" si="5"/>
        <v>1998</v>
      </c>
      <c r="L27" s="33">
        <f t="shared" si="4"/>
        <v>184.7</v>
      </c>
    </row>
    <row r="28" spans="1:22">
      <c r="A28" s="1">
        <f t="shared" si="2"/>
        <v>1993</v>
      </c>
      <c r="B28" s="7">
        <v>157.9</v>
      </c>
      <c r="D28">
        <f t="shared" si="0"/>
        <v>6.16796875</v>
      </c>
      <c r="E28" s="1">
        <f t="shared" si="3"/>
        <v>1993</v>
      </c>
      <c r="F28" s="7">
        <f t="shared" si="1"/>
        <v>186.88945312500002</v>
      </c>
      <c r="I28" s="1">
        <v>145.19999999999999</v>
      </c>
      <c r="K28" s="36">
        <f t="shared" si="5"/>
        <v>1997</v>
      </c>
      <c r="L28" s="33">
        <f t="shared" si="4"/>
        <v>178.4</v>
      </c>
    </row>
    <row r="29" spans="1:22">
      <c r="A29" s="1">
        <f t="shared" si="2"/>
        <v>1992</v>
      </c>
      <c r="B29" s="7">
        <v>153.5</v>
      </c>
      <c r="D29">
        <f t="shared" si="0"/>
        <v>5.99609375</v>
      </c>
      <c r="E29" s="1">
        <f t="shared" si="3"/>
        <v>1992</v>
      </c>
      <c r="F29" s="7">
        <f t="shared" si="1"/>
        <v>181.681640625</v>
      </c>
      <c r="I29" s="1">
        <v>140.80000000000001</v>
      </c>
      <c r="K29" s="36">
        <f t="shared" si="5"/>
        <v>1996</v>
      </c>
      <c r="L29" s="33">
        <f t="shared" si="4"/>
        <v>173</v>
      </c>
    </row>
    <row r="30" spans="1:22">
      <c r="A30" s="1">
        <f t="shared" si="2"/>
        <v>1991</v>
      </c>
      <c r="B30" s="7">
        <v>148.19999999999999</v>
      </c>
      <c r="D30">
        <f t="shared" si="0"/>
        <v>5.7890624999999991</v>
      </c>
      <c r="E30" s="1">
        <f t="shared" si="3"/>
        <v>1991</v>
      </c>
      <c r="F30" s="7">
        <f t="shared" si="1"/>
        <v>175.40859374999997</v>
      </c>
      <c r="I30" s="1">
        <v>136.4</v>
      </c>
      <c r="K30" s="36">
        <f t="shared" si="5"/>
        <v>1995</v>
      </c>
      <c r="L30" s="33">
        <f t="shared" si="4"/>
        <v>168.1</v>
      </c>
    </row>
    <row r="31" spans="1:22">
      <c r="A31" s="1">
        <f t="shared" si="2"/>
        <v>1990</v>
      </c>
      <c r="B31" s="7">
        <v>140.80000000000001</v>
      </c>
      <c r="D31">
        <f t="shared" si="0"/>
        <v>5.5</v>
      </c>
      <c r="E31" s="1">
        <f t="shared" si="3"/>
        <v>1990</v>
      </c>
      <c r="F31" s="7">
        <f t="shared" si="1"/>
        <v>166.65</v>
      </c>
      <c r="I31" s="1">
        <v>129.4</v>
      </c>
      <c r="K31" s="36">
        <f t="shared" si="5"/>
        <v>1994</v>
      </c>
      <c r="L31" s="33">
        <f t="shared" si="4"/>
        <v>163.30000000000001</v>
      </c>
    </row>
    <row r="32" spans="1:22">
      <c r="A32" s="1">
        <f t="shared" si="2"/>
        <v>1989</v>
      </c>
      <c r="B32" s="7">
        <v>132.80000000000001</v>
      </c>
      <c r="D32">
        <f t="shared" si="0"/>
        <v>5.1875</v>
      </c>
      <c r="E32" s="1">
        <f t="shared" si="3"/>
        <v>1989</v>
      </c>
      <c r="F32" s="7">
        <f t="shared" si="1"/>
        <v>157.18125000000001</v>
      </c>
      <c r="I32" s="1">
        <v>123.5</v>
      </c>
      <c r="K32" s="36">
        <f t="shared" si="5"/>
        <v>1993</v>
      </c>
      <c r="L32" s="33">
        <f t="shared" si="4"/>
        <v>157.9</v>
      </c>
    </row>
    <row r="33" spans="1:12">
      <c r="A33" s="1">
        <f t="shared" si="2"/>
        <v>1988</v>
      </c>
      <c r="B33" s="7">
        <v>126.2</v>
      </c>
      <c r="D33">
        <f t="shared" si="0"/>
        <v>4.9296875</v>
      </c>
      <c r="E33" s="1">
        <f t="shared" si="3"/>
        <v>1988</v>
      </c>
      <c r="F33" s="7">
        <f t="shared" si="1"/>
        <v>149.36953124999999</v>
      </c>
      <c r="I33" s="1">
        <v>118</v>
      </c>
      <c r="K33" s="36">
        <f t="shared" si="5"/>
        <v>1992</v>
      </c>
      <c r="L33" s="33">
        <f t="shared" si="4"/>
        <v>153.5</v>
      </c>
    </row>
    <row r="34" spans="1:12">
      <c r="A34" s="1">
        <f t="shared" si="2"/>
        <v>1987</v>
      </c>
      <c r="B34" s="7">
        <v>120.9</v>
      </c>
      <c r="D34">
        <f t="shared" si="0"/>
        <v>4.72265625</v>
      </c>
      <c r="E34" s="1">
        <f t="shared" si="3"/>
        <v>1987</v>
      </c>
      <c r="F34" s="7">
        <f t="shared" si="1"/>
        <v>143.09648437500002</v>
      </c>
      <c r="I34" s="1">
        <v>113.3</v>
      </c>
      <c r="K34" s="36">
        <f t="shared" si="5"/>
        <v>1991</v>
      </c>
      <c r="L34" s="33">
        <f t="shared" si="4"/>
        <v>148.19999999999999</v>
      </c>
    </row>
    <row r="35" spans="1:12">
      <c r="A35" s="1">
        <f t="shared" si="2"/>
        <v>1986</v>
      </c>
      <c r="B35" s="7">
        <v>116.3</v>
      </c>
      <c r="D35">
        <f t="shared" si="0"/>
        <v>4.54296875</v>
      </c>
      <c r="E35" s="1">
        <f t="shared" si="3"/>
        <v>1986</v>
      </c>
      <c r="F35" s="7">
        <f t="shared" si="1"/>
        <v>137.65195312500001</v>
      </c>
      <c r="I35" s="1">
        <v>110.8</v>
      </c>
      <c r="K35" s="36">
        <f t="shared" si="5"/>
        <v>1990</v>
      </c>
      <c r="L35" s="33">
        <f t="shared" si="4"/>
        <v>140.80000000000001</v>
      </c>
    </row>
    <row r="36" spans="1:12">
      <c r="A36" s="1">
        <f t="shared" si="2"/>
        <v>1985</v>
      </c>
      <c r="B36" s="7">
        <v>110.8</v>
      </c>
      <c r="D36">
        <f t="shared" si="0"/>
        <v>4.328125</v>
      </c>
      <c r="E36" s="1">
        <f t="shared" si="3"/>
        <v>1985</v>
      </c>
      <c r="F36" s="7">
        <f t="shared" si="1"/>
        <v>131.14218750000001</v>
      </c>
      <c r="I36" s="1">
        <v>107.7</v>
      </c>
      <c r="K36" s="36">
        <f t="shared" si="5"/>
        <v>1989</v>
      </c>
      <c r="L36" s="33">
        <f t="shared" si="4"/>
        <v>132.80000000000001</v>
      </c>
    </row>
    <row r="37" spans="1:12">
      <c r="A37" s="1">
        <f t="shared" si="2"/>
        <v>1984</v>
      </c>
      <c r="B37" s="7">
        <v>104.8</v>
      </c>
      <c r="D37">
        <f t="shared" si="0"/>
        <v>4.09375</v>
      </c>
      <c r="E37" s="1">
        <f t="shared" si="3"/>
        <v>1984</v>
      </c>
      <c r="F37" s="7">
        <f t="shared" si="1"/>
        <v>124.04062500000001</v>
      </c>
      <c r="I37" s="1">
        <v>103.7</v>
      </c>
      <c r="K37" s="36">
        <f t="shared" si="5"/>
        <v>1988</v>
      </c>
      <c r="L37" s="33">
        <f t="shared" si="4"/>
        <v>126.2</v>
      </c>
    </row>
    <row r="38" spans="1:12">
      <c r="A38" s="1">
        <f t="shared" si="2"/>
        <v>1983</v>
      </c>
      <c r="B38" s="7">
        <v>100</v>
      </c>
      <c r="D38">
        <f t="shared" si="0"/>
        <v>3.90625</v>
      </c>
      <c r="E38" s="1">
        <f t="shared" si="3"/>
        <v>1983</v>
      </c>
      <c r="F38" s="7">
        <f t="shared" si="1"/>
        <v>118.359375</v>
      </c>
      <c r="I38" s="1">
        <v>100</v>
      </c>
      <c r="K38" s="36">
        <f t="shared" si="5"/>
        <v>1987</v>
      </c>
      <c r="L38" s="33">
        <f t="shared" si="4"/>
        <v>120.9</v>
      </c>
    </row>
    <row r="39" spans="1:12">
      <c r="A39" s="1">
        <f t="shared" si="2"/>
        <v>1982</v>
      </c>
      <c r="B39" s="7">
        <v>93.9</v>
      </c>
      <c r="D39">
        <f t="shared" si="0"/>
        <v>3.66796875</v>
      </c>
      <c r="E39" s="1">
        <f t="shared" si="3"/>
        <v>1982</v>
      </c>
      <c r="F39" s="7">
        <f t="shared" si="1"/>
        <v>111.139453125</v>
      </c>
      <c r="I39" s="1">
        <v>95.8</v>
      </c>
      <c r="K39" s="36">
        <f t="shared" si="5"/>
        <v>1986</v>
      </c>
      <c r="L39" s="33">
        <f t="shared" si="4"/>
        <v>116.3</v>
      </c>
    </row>
    <row r="40" spans="1:12">
      <c r="A40" s="1">
        <f t="shared" si="2"/>
        <v>1981</v>
      </c>
      <c r="B40" s="7">
        <v>85.8</v>
      </c>
      <c r="D40">
        <f t="shared" si="0"/>
        <v>3.3515624999999996</v>
      </c>
      <c r="E40" s="1">
        <f t="shared" si="3"/>
        <v>1981</v>
      </c>
      <c r="F40" s="7">
        <f t="shared" si="1"/>
        <v>101.55234374999999</v>
      </c>
      <c r="I40" s="1">
        <v>88.2</v>
      </c>
      <c r="K40" s="36">
        <f t="shared" si="5"/>
        <v>1985</v>
      </c>
      <c r="L40" s="33">
        <f t="shared" si="4"/>
        <v>110.8</v>
      </c>
    </row>
    <row r="41" spans="1:12">
      <c r="A41" s="1">
        <f t="shared" si="2"/>
        <v>1980</v>
      </c>
      <c r="B41" s="7">
        <v>77.5</v>
      </c>
      <c r="D41">
        <f t="shared" si="0"/>
        <v>3.02734375</v>
      </c>
      <c r="E41" s="1">
        <f t="shared" si="3"/>
        <v>1980</v>
      </c>
      <c r="F41" s="7">
        <f t="shared" si="1"/>
        <v>91.728515625</v>
      </c>
      <c r="I41" s="1">
        <v>79.099999999999994</v>
      </c>
      <c r="K41" s="36">
        <f t="shared" si="5"/>
        <v>1984</v>
      </c>
      <c r="L41" s="33">
        <f t="shared" ref="L41:L72" si="6">B37</f>
        <v>104.8</v>
      </c>
    </row>
    <row r="42" spans="1:12">
      <c r="A42" s="1">
        <f t="shared" si="2"/>
        <v>1979</v>
      </c>
      <c r="B42" s="7">
        <v>70.5</v>
      </c>
      <c r="D42">
        <f t="shared" si="0"/>
        <v>2.75390625</v>
      </c>
      <c r="E42" s="1">
        <f t="shared" si="3"/>
        <v>1979</v>
      </c>
      <c r="F42" s="7">
        <f t="shared" si="1"/>
        <v>83.443359375</v>
      </c>
      <c r="I42" s="1">
        <v>69.8</v>
      </c>
      <c r="K42" s="36">
        <f t="shared" si="5"/>
        <v>1983</v>
      </c>
      <c r="L42" s="33">
        <f t="shared" si="6"/>
        <v>100</v>
      </c>
    </row>
    <row r="43" spans="1:12">
      <c r="A43" s="1">
        <f t="shared" si="2"/>
        <v>1978</v>
      </c>
      <c r="B43" s="7">
        <v>65.7</v>
      </c>
      <c r="D43">
        <f t="shared" si="0"/>
        <v>2.56640625</v>
      </c>
      <c r="E43" s="1">
        <f t="shared" si="3"/>
        <v>1978</v>
      </c>
      <c r="F43" s="7">
        <f t="shared" si="1"/>
        <v>77.762109375000009</v>
      </c>
      <c r="I43" s="1">
        <v>63.8</v>
      </c>
      <c r="K43" s="36">
        <f t="shared" si="5"/>
        <v>1982</v>
      </c>
      <c r="L43" s="33">
        <f t="shared" si="6"/>
        <v>93.9</v>
      </c>
    </row>
    <row r="44" spans="1:12">
      <c r="A44" s="1">
        <f t="shared" si="2"/>
        <v>1977</v>
      </c>
      <c r="B44" s="7">
        <v>61.5</v>
      </c>
      <c r="D44">
        <f t="shared" si="0"/>
        <v>2.40234375</v>
      </c>
      <c r="E44" s="1">
        <f t="shared" si="3"/>
        <v>1977</v>
      </c>
      <c r="F44" s="7">
        <f t="shared" si="1"/>
        <v>72.791015625</v>
      </c>
      <c r="I44" s="1">
        <v>59.8</v>
      </c>
      <c r="K44" s="36">
        <f t="shared" si="5"/>
        <v>1981</v>
      </c>
      <c r="L44" s="33">
        <f t="shared" si="6"/>
        <v>85.8</v>
      </c>
    </row>
    <row r="45" spans="1:12">
      <c r="A45" s="1">
        <f t="shared" si="2"/>
        <v>1976</v>
      </c>
      <c r="B45" s="7">
        <v>57.8</v>
      </c>
      <c r="D45">
        <f t="shared" si="0"/>
        <v>2.2578124999999996</v>
      </c>
      <c r="E45" s="1">
        <f t="shared" si="3"/>
        <v>1976</v>
      </c>
      <c r="F45" s="7">
        <f t="shared" si="1"/>
        <v>68.411718749999991</v>
      </c>
      <c r="I45" s="1">
        <v>56.5</v>
      </c>
      <c r="K45" s="36">
        <f t="shared" si="5"/>
        <v>1980</v>
      </c>
      <c r="L45" s="33">
        <f t="shared" si="6"/>
        <v>77.5</v>
      </c>
    </row>
    <row r="46" spans="1:12">
      <c r="A46" s="1">
        <f t="shared" si="2"/>
        <v>1975</v>
      </c>
      <c r="B46" s="7">
        <v>54.3</v>
      </c>
      <c r="D46">
        <f t="shared" si="0"/>
        <v>2.1210937499999996</v>
      </c>
      <c r="E46" s="1">
        <f t="shared" si="3"/>
        <v>1975</v>
      </c>
      <c r="F46" s="7">
        <f t="shared" si="1"/>
        <v>64.269140624999991</v>
      </c>
      <c r="I46" s="1">
        <v>52.8</v>
      </c>
      <c r="K46" s="36">
        <f t="shared" si="5"/>
        <v>1979</v>
      </c>
      <c r="L46" s="33">
        <f t="shared" si="6"/>
        <v>70.5</v>
      </c>
    </row>
    <row r="47" spans="1:12">
      <c r="A47" s="1">
        <f t="shared" si="2"/>
        <v>1974</v>
      </c>
      <c r="B47" s="7">
        <v>49.9</v>
      </c>
      <c r="D47">
        <f t="shared" si="0"/>
        <v>1.9492187499999998</v>
      </c>
      <c r="E47" s="1">
        <f t="shared" si="3"/>
        <v>1974</v>
      </c>
      <c r="F47" s="7">
        <f t="shared" si="1"/>
        <v>59.061328124999996</v>
      </c>
      <c r="I47" s="1">
        <v>47.5</v>
      </c>
      <c r="K47" s="36">
        <f t="shared" si="5"/>
        <v>1978</v>
      </c>
      <c r="L47" s="33">
        <f t="shared" si="6"/>
        <v>65.7</v>
      </c>
    </row>
    <row r="48" spans="1:12">
      <c r="A48" s="1">
        <f t="shared" si="2"/>
        <v>1973</v>
      </c>
      <c r="B48" s="7">
        <v>46.7</v>
      </c>
      <c r="D48">
        <f t="shared" si="0"/>
        <v>1.82421875</v>
      </c>
      <c r="E48" s="1">
        <f t="shared" si="3"/>
        <v>1973</v>
      </c>
      <c r="F48" s="7">
        <f t="shared" si="1"/>
        <v>55.273828125000001</v>
      </c>
      <c r="I48" s="1">
        <v>43.6</v>
      </c>
      <c r="K48" s="36">
        <f t="shared" si="5"/>
        <v>1977</v>
      </c>
      <c r="L48" s="33">
        <f t="shared" si="6"/>
        <v>61.5</v>
      </c>
    </row>
    <row r="49" spans="1:12">
      <c r="A49" s="1">
        <f t="shared" si="2"/>
        <v>1972</v>
      </c>
      <c r="B49" s="7">
        <v>44.3</v>
      </c>
      <c r="D49">
        <f t="shared" si="0"/>
        <v>1.7304687499999998</v>
      </c>
      <c r="E49" s="1">
        <f t="shared" si="3"/>
        <v>1972</v>
      </c>
      <c r="F49" s="7">
        <f t="shared" si="1"/>
        <v>52.433203124999991</v>
      </c>
      <c r="I49" s="1">
        <v>41.9</v>
      </c>
      <c r="K49" s="36">
        <f t="shared" si="5"/>
        <v>1976</v>
      </c>
      <c r="L49" s="33">
        <f t="shared" si="6"/>
        <v>57.8</v>
      </c>
    </row>
    <row r="50" spans="1:12">
      <c r="A50" s="1">
        <f t="shared" si="2"/>
        <v>1971</v>
      </c>
      <c r="B50" s="7">
        <v>42.1</v>
      </c>
      <c r="D50">
        <f t="shared" si="0"/>
        <v>1.64453125</v>
      </c>
      <c r="E50" s="1">
        <f t="shared" si="3"/>
        <v>1971</v>
      </c>
      <c r="F50" s="7">
        <f t="shared" si="1"/>
        <v>49.829296875000004</v>
      </c>
      <c r="I50" s="1">
        <v>40.5</v>
      </c>
      <c r="K50" s="36">
        <f t="shared" si="5"/>
        <v>1975</v>
      </c>
      <c r="L50" s="33">
        <f t="shared" si="6"/>
        <v>54.3</v>
      </c>
    </row>
    <row r="51" spans="1:12">
      <c r="A51" s="1">
        <f t="shared" si="2"/>
        <v>1970</v>
      </c>
      <c r="B51" s="7">
        <v>39.5</v>
      </c>
      <c r="D51">
        <f t="shared" si="0"/>
        <v>1.54296875</v>
      </c>
      <c r="E51" s="1">
        <f t="shared" si="3"/>
        <v>1970</v>
      </c>
      <c r="F51" s="7">
        <f t="shared" si="1"/>
        <v>46.751953125</v>
      </c>
      <c r="I51" s="1">
        <v>38.5</v>
      </c>
      <c r="K51" s="36">
        <f t="shared" si="5"/>
        <v>1974</v>
      </c>
      <c r="L51" s="33">
        <f t="shared" si="6"/>
        <v>49.9</v>
      </c>
    </row>
    <row r="52" spans="1:12">
      <c r="A52" s="1">
        <f t="shared" si="2"/>
        <v>1969</v>
      </c>
      <c r="B52" s="7">
        <v>37.1</v>
      </c>
      <c r="D52">
        <f t="shared" si="0"/>
        <v>1.44921875</v>
      </c>
      <c r="E52" s="1">
        <f t="shared" si="3"/>
        <v>1969</v>
      </c>
      <c r="F52" s="7">
        <f t="shared" si="1"/>
        <v>43.911328125000004</v>
      </c>
      <c r="I52" s="1">
        <v>36.299999999999997</v>
      </c>
      <c r="K52" s="36">
        <f t="shared" si="5"/>
        <v>1973</v>
      </c>
      <c r="L52" s="33">
        <f t="shared" si="6"/>
        <v>46.7</v>
      </c>
    </row>
    <row r="53" spans="1:12">
      <c r="A53" s="1">
        <f t="shared" si="2"/>
        <v>1968</v>
      </c>
      <c r="B53" s="7">
        <v>34.9</v>
      </c>
      <c r="D53">
        <f t="shared" si="0"/>
        <v>1.3632812499999998</v>
      </c>
      <c r="E53" s="1">
        <f t="shared" si="3"/>
        <v>1968</v>
      </c>
      <c r="F53" s="7">
        <f t="shared" si="1"/>
        <v>41.307421874999996</v>
      </c>
      <c r="I53" s="1">
        <v>34.6</v>
      </c>
      <c r="K53" s="36">
        <f t="shared" si="5"/>
        <v>1972</v>
      </c>
      <c r="L53" s="33">
        <f t="shared" si="6"/>
        <v>44.3</v>
      </c>
    </row>
    <row r="54" spans="1:12">
      <c r="A54" s="1">
        <f t="shared" si="2"/>
        <v>1967</v>
      </c>
      <c r="B54" s="7">
        <v>32.9</v>
      </c>
      <c r="D54">
        <f t="shared" si="0"/>
        <v>1.2851562499999998</v>
      </c>
      <c r="E54" s="1">
        <f t="shared" si="3"/>
        <v>1967</v>
      </c>
      <c r="F54" s="7">
        <f t="shared" si="1"/>
        <v>38.940234374999996</v>
      </c>
      <c r="I54" s="1">
        <v>33.5</v>
      </c>
      <c r="K54" s="36">
        <f t="shared" si="5"/>
        <v>1971</v>
      </c>
      <c r="L54" s="33">
        <f t="shared" si="6"/>
        <v>42.1</v>
      </c>
    </row>
    <row r="55" spans="1:12">
      <c r="A55" s="1">
        <f t="shared" si="2"/>
        <v>1966</v>
      </c>
      <c r="B55" s="7">
        <v>31.3</v>
      </c>
      <c r="D55">
        <f t="shared" si="0"/>
        <v>1.22265625</v>
      </c>
      <c r="E55" s="1">
        <f t="shared" si="3"/>
        <v>1966</v>
      </c>
      <c r="F55" s="7">
        <f t="shared" si="1"/>
        <v>37.046484374999999</v>
      </c>
      <c r="I55" s="1">
        <v>32.6</v>
      </c>
      <c r="K55" s="36">
        <f t="shared" si="5"/>
        <v>1970</v>
      </c>
      <c r="L55" s="33">
        <f t="shared" si="6"/>
        <v>39.5</v>
      </c>
    </row>
    <row r="56" spans="1:12">
      <c r="A56" s="1">
        <f t="shared" si="2"/>
        <v>1965</v>
      </c>
      <c r="B56" s="7">
        <v>29.8</v>
      </c>
      <c r="D56">
        <f t="shared" si="0"/>
        <v>1.1640625</v>
      </c>
      <c r="E56" s="1">
        <f t="shared" si="3"/>
        <v>1965</v>
      </c>
      <c r="F56" s="7">
        <f t="shared" si="1"/>
        <v>35.271093749999999</v>
      </c>
      <c r="I56" s="1">
        <v>31.8</v>
      </c>
      <c r="K56" s="36">
        <f t="shared" si="5"/>
        <v>1969</v>
      </c>
      <c r="L56" s="33">
        <f t="shared" si="6"/>
        <v>37.1</v>
      </c>
    </row>
    <row r="57" spans="1:12">
      <c r="A57" s="1">
        <f t="shared" si="2"/>
        <v>1964</v>
      </c>
      <c r="B57" s="7">
        <v>28.6</v>
      </c>
      <c r="D57">
        <f>B57/$B$60</f>
        <v>1.1171875</v>
      </c>
      <c r="E57" s="1">
        <f t="shared" si="3"/>
        <v>1964</v>
      </c>
      <c r="F57" s="7">
        <f t="shared" si="1"/>
        <v>33.850781250000004</v>
      </c>
      <c r="I57" s="1">
        <v>31.4</v>
      </c>
      <c r="K57" s="36">
        <f t="shared" si="5"/>
        <v>1968</v>
      </c>
      <c r="L57" s="33">
        <f t="shared" si="6"/>
        <v>34.9</v>
      </c>
    </row>
    <row r="58" spans="1:12">
      <c r="A58" s="1">
        <f t="shared" si="2"/>
        <v>1963</v>
      </c>
      <c r="B58" s="7">
        <v>27.6</v>
      </c>
      <c r="D58">
        <f t="shared" si="0"/>
        <v>1.078125</v>
      </c>
      <c r="E58" s="1">
        <f t="shared" si="3"/>
        <v>1963</v>
      </c>
      <c r="F58" s="7">
        <f t="shared" si="1"/>
        <v>32.667187500000004</v>
      </c>
      <c r="I58" s="1">
        <v>31</v>
      </c>
      <c r="K58" s="36">
        <f t="shared" si="5"/>
        <v>1967</v>
      </c>
      <c r="L58" s="33">
        <f t="shared" si="6"/>
        <v>32.9</v>
      </c>
    </row>
    <row r="59" spans="1:12">
      <c r="A59" s="1">
        <f t="shared" si="2"/>
        <v>1962</v>
      </c>
      <c r="B59" s="7">
        <v>26.5</v>
      </c>
      <c r="D59">
        <f>B59/$B$60</f>
        <v>1.03515625</v>
      </c>
      <c r="E59" s="1">
        <f t="shared" si="3"/>
        <v>1962</v>
      </c>
      <c r="F59" s="7">
        <f t="shared" si="1"/>
        <v>31.365234375</v>
      </c>
      <c r="I59" s="1">
        <v>30.6</v>
      </c>
      <c r="K59" s="36">
        <f t="shared" si="5"/>
        <v>1966</v>
      </c>
      <c r="L59" s="33">
        <f t="shared" si="6"/>
        <v>31.3</v>
      </c>
    </row>
    <row r="60" spans="1:12">
      <c r="A60" s="1">
        <f t="shared" si="2"/>
        <v>1961</v>
      </c>
      <c r="B60" s="7">
        <v>25.6</v>
      </c>
      <c r="D60">
        <f>B60/$B$60</f>
        <v>1</v>
      </c>
      <c r="E60" s="1">
        <f t="shared" si="3"/>
        <v>1961</v>
      </c>
      <c r="F60" s="7">
        <f>D60*$I$60</f>
        <v>30.3</v>
      </c>
      <c r="I60" s="1">
        <v>30.3</v>
      </c>
      <c r="K60" s="36">
        <f t="shared" si="5"/>
        <v>1965</v>
      </c>
      <c r="L60" s="33">
        <f t="shared" si="6"/>
        <v>29.8</v>
      </c>
    </row>
    <row r="61" spans="1:12">
      <c r="A61" s="1">
        <f t="shared" si="2"/>
        <v>1960</v>
      </c>
      <c r="B61" s="7"/>
      <c r="E61" s="1">
        <f t="shared" si="3"/>
        <v>1960</v>
      </c>
      <c r="F61" s="8">
        <v>29.6</v>
      </c>
      <c r="K61" s="36">
        <f t="shared" si="5"/>
        <v>1964</v>
      </c>
      <c r="L61" s="33">
        <f t="shared" si="6"/>
        <v>28.6</v>
      </c>
    </row>
    <row r="62" spans="1:12">
      <c r="A62" s="1">
        <f t="shared" si="2"/>
        <v>1959</v>
      </c>
      <c r="B62" s="7"/>
      <c r="E62" s="1">
        <f t="shared" si="3"/>
        <v>1959</v>
      </c>
      <c r="F62" s="8">
        <v>29.1</v>
      </c>
      <c r="K62" s="36">
        <f t="shared" si="5"/>
        <v>1963</v>
      </c>
      <c r="L62" s="33">
        <f t="shared" si="6"/>
        <v>27.6</v>
      </c>
    </row>
    <row r="63" spans="1:12">
      <c r="A63" s="1">
        <f t="shared" si="2"/>
        <v>1958</v>
      </c>
      <c r="B63" s="7"/>
      <c r="E63" s="1">
        <f t="shared" si="3"/>
        <v>1958</v>
      </c>
      <c r="F63" s="8">
        <v>28.9</v>
      </c>
      <c r="K63" s="36">
        <f t="shared" si="5"/>
        <v>1962</v>
      </c>
      <c r="L63" s="33">
        <f t="shared" si="6"/>
        <v>26.5</v>
      </c>
    </row>
    <row r="64" spans="1:12">
      <c r="A64" s="1">
        <f t="shared" si="2"/>
        <v>1957</v>
      </c>
      <c r="B64" s="7"/>
      <c r="E64" s="1">
        <f t="shared" si="3"/>
        <v>1957</v>
      </c>
      <c r="F64" s="8">
        <v>28.1</v>
      </c>
      <c r="K64" s="36">
        <f t="shared" si="5"/>
        <v>1961</v>
      </c>
      <c r="L64" s="33">
        <f t="shared" si="6"/>
        <v>25.6</v>
      </c>
    </row>
    <row r="65" spans="1:12">
      <c r="A65" s="1">
        <f t="shared" si="2"/>
        <v>1956</v>
      </c>
      <c r="B65" s="7"/>
      <c r="E65" s="1">
        <f t="shared" si="3"/>
        <v>1956</v>
      </c>
      <c r="F65" s="8">
        <v>27.2</v>
      </c>
      <c r="K65" s="36">
        <f t="shared" si="5"/>
        <v>1960</v>
      </c>
      <c r="L65" s="33">
        <f t="shared" ref="L65:L112" si="7">L64*F61/F60</f>
        <v>25.008580858085811</v>
      </c>
    </row>
    <row r="66" spans="1:12">
      <c r="A66" s="1">
        <f t="shared" si="2"/>
        <v>1955</v>
      </c>
      <c r="B66" s="7"/>
      <c r="E66" s="1">
        <f t="shared" si="3"/>
        <v>1955</v>
      </c>
      <c r="F66" s="8">
        <v>26.7</v>
      </c>
      <c r="K66" s="36">
        <f t="shared" si="5"/>
        <v>1959</v>
      </c>
      <c r="L66" s="33">
        <f t="shared" si="7"/>
        <v>24.586138613861387</v>
      </c>
    </row>
    <row r="67" spans="1:12">
      <c r="A67" s="1">
        <f t="shared" si="2"/>
        <v>1954</v>
      </c>
      <c r="B67" s="7"/>
      <c r="E67" s="1">
        <f t="shared" si="3"/>
        <v>1954</v>
      </c>
      <c r="F67" s="8">
        <v>26.9</v>
      </c>
      <c r="K67" s="36">
        <f t="shared" si="5"/>
        <v>1958</v>
      </c>
      <c r="L67" s="33">
        <f t="shared" si="7"/>
        <v>24.417161716171616</v>
      </c>
    </row>
    <row r="68" spans="1:12">
      <c r="A68" s="1">
        <f t="shared" si="2"/>
        <v>1953</v>
      </c>
      <c r="B68" s="7"/>
      <c r="E68" s="1">
        <f t="shared" si="3"/>
        <v>1953</v>
      </c>
      <c r="F68" s="8">
        <v>26.8</v>
      </c>
      <c r="K68" s="36">
        <f t="shared" si="5"/>
        <v>1957</v>
      </c>
      <c r="L68" s="33">
        <f t="shared" si="7"/>
        <v>23.741254125412546</v>
      </c>
    </row>
    <row r="69" spans="1:12">
      <c r="A69" s="1">
        <f t="shared" si="2"/>
        <v>1952</v>
      </c>
      <c r="B69" s="7"/>
      <c r="E69" s="1">
        <f t="shared" si="3"/>
        <v>1952</v>
      </c>
      <c r="F69" s="8">
        <v>26.5</v>
      </c>
      <c r="K69" s="36">
        <f t="shared" si="5"/>
        <v>1956</v>
      </c>
      <c r="L69" s="33">
        <f t="shared" si="7"/>
        <v>22.980858085808585</v>
      </c>
    </row>
    <row r="70" spans="1:12">
      <c r="A70" s="1">
        <f t="shared" si="2"/>
        <v>1951</v>
      </c>
      <c r="B70" s="7"/>
      <c r="E70" s="1">
        <f t="shared" si="3"/>
        <v>1951</v>
      </c>
      <c r="F70" s="8">
        <v>25.9</v>
      </c>
      <c r="K70" s="36">
        <f t="shared" si="5"/>
        <v>1955</v>
      </c>
      <c r="L70" s="33">
        <f t="shared" si="7"/>
        <v>22.558415841584161</v>
      </c>
    </row>
    <row r="71" spans="1:12">
      <c r="A71" s="1">
        <f t="shared" ref="A71:A108" si="8">A70-1</f>
        <v>1950</v>
      </c>
      <c r="B71" s="7"/>
      <c r="E71" s="1">
        <f t="shared" ref="E71:E108" si="9">E70-1</f>
        <v>1950</v>
      </c>
      <c r="F71" s="8">
        <v>23.8</v>
      </c>
      <c r="K71" s="36">
        <f t="shared" si="5"/>
        <v>1954</v>
      </c>
      <c r="L71" s="33">
        <f t="shared" si="7"/>
        <v>22.727392739273927</v>
      </c>
    </row>
    <row r="72" spans="1:12">
      <c r="A72" s="1">
        <f t="shared" si="8"/>
        <v>1949</v>
      </c>
      <c r="B72" s="7"/>
      <c r="E72" s="1">
        <f t="shared" si="9"/>
        <v>1949</v>
      </c>
      <c r="F72" s="8">
        <v>23.9</v>
      </c>
      <c r="K72" s="36">
        <f t="shared" si="5"/>
        <v>1953</v>
      </c>
      <c r="L72" s="33">
        <f t="shared" si="7"/>
        <v>22.642904290429048</v>
      </c>
    </row>
    <row r="73" spans="1:12">
      <c r="A73" s="1">
        <f t="shared" si="8"/>
        <v>1948</v>
      </c>
      <c r="B73" s="7"/>
      <c r="E73" s="1">
        <f t="shared" si="9"/>
        <v>1948</v>
      </c>
      <c r="F73" s="8">
        <v>24.1</v>
      </c>
      <c r="K73" s="36">
        <f t="shared" si="5"/>
        <v>1952</v>
      </c>
      <c r="L73" s="33">
        <f t="shared" si="7"/>
        <v>22.389438943894394</v>
      </c>
    </row>
    <row r="74" spans="1:12">
      <c r="A74" s="1">
        <f t="shared" si="8"/>
        <v>1947</v>
      </c>
      <c r="B74" s="7"/>
      <c r="E74" s="1">
        <f t="shared" si="9"/>
        <v>1947</v>
      </c>
      <c r="F74" s="8">
        <v>22</v>
      </c>
      <c r="K74" s="36">
        <f t="shared" si="5"/>
        <v>1951</v>
      </c>
      <c r="L74" s="33">
        <f t="shared" si="7"/>
        <v>21.882508250825083</v>
      </c>
    </row>
    <row r="75" spans="1:12">
      <c r="A75" s="1">
        <f t="shared" si="8"/>
        <v>1946</v>
      </c>
      <c r="B75" s="7"/>
      <c r="E75" s="1">
        <f t="shared" si="9"/>
        <v>1946</v>
      </c>
      <c r="F75" s="8">
        <v>18.7</v>
      </c>
      <c r="K75" s="36">
        <f t="shared" ref="K75:K112" si="10">K74-1</f>
        <v>1950</v>
      </c>
      <c r="L75" s="33">
        <f t="shared" si="7"/>
        <v>20.108250825082511</v>
      </c>
    </row>
    <row r="76" spans="1:12">
      <c r="A76" s="1">
        <f t="shared" si="8"/>
        <v>1945</v>
      </c>
      <c r="B76" s="7"/>
      <c r="E76" s="1">
        <f t="shared" si="9"/>
        <v>1945</v>
      </c>
      <c r="F76" s="8">
        <v>18.100000000000001</v>
      </c>
      <c r="K76" s="36">
        <f t="shared" si="10"/>
        <v>1949</v>
      </c>
      <c r="L76" s="33">
        <f t="shared" si="7"/>
        <v>20.192739273927394</v>
      </c>
    </row>
    <row r="77" spans="1:12">
      <c r="A77" s="1">
        <f t="shared" si="8"/>
        <v>1944</v>
      </c>
      <c r="B77" s="7"/>
      <c r="E77" s="1">
        <f t="shared" si="9"/>
        <v>1944</v>
      </c>
      <c r="F77" s="8">
        <v>17.600000000000001</v>
      </c>
      <c r="K77" s="36">
        <f t="shared" si="10"/>
        <v>1948</v>
      </c>
      <c r="L77" s="33">
        <f t="shared" si="7"/>
        <v>20.361716171617164</v>
      </c>
    </row>
    <row r="78" spans="1:12">
      <c r="A78" s="1">
        <f t="shared" si="8"/>
        <v>1943</v>
      </c>
      <c r="B78" s="7"/>
      <c r="E78" s="1">
        <f t="shared" si="9"/>
        <v>1943</v>
      </c>
      <c r="F78" s="8">
        <v>17.5</v>
      </c>
      <c r="K78" s="36">
        <f t="shared" si="10"/>
        <v>1947</v>
      </c>
      <c r="L78" s="33">
        <f t="shared" si="7"/>
        <v>18.587458745874589</v>
      </c>
    </row>
    <row r="79" spans="1:12">
      <c r="A79" s="1">
        <f t="shared" si="8"/>
        <v>1942</v>
      </c>
      <c r="B79" s="7"/>
      <c r="E79" s="1">
        <f t="shared" si="9"/>
        <v>1942</v>
      </c>
      <c r="F79" s="8">
        <v>16.3</v>
      </c>
      <c r="K79" s="36">
        <f t="shared" si="10"/>
        <v>1946</v>
      </c>
      <c r="L79" s="33">
        <f t="shared" si="7"/>
        <v>15.7993399339934</v>
      </c>
    </row>
    <row r="80" spans="1:12">
      <c r="A80" s="1">
        <f t="shared" si="8"/>
        <v>1941</v>
      </c>
      <c r="B80" s="7"/>
      <c r="E80" s="1">
        <f t="shared" si="9"/>
        <v>1941</v>
      </c>
      <c r="F80" s="8">
        <v>14.7</v>
      </c>
      <c r="K80" s="36">
        <f t="shared" si="10"/>
        <v>1945</v>
      </c>
      <c r="L80" s="33">
        <f t="shared" si="7"/>
        <v>15.292409240924094</v>
      </c>
    </row>
    <row r="81" spans="1:12">
      <c r="A81" s="1">
        <f t="shared" si="8"/>
        <v>1940</v>
      </c>
      <c r="B81" s="7"/>
      <c r="E81" s="1">
        <f t="shared" si="9"/>
        <v>1940</v>
      </c>
      <c r="F81" s="8">
        <v>14.1</v>
      </c>
      <c r="K81" s="36">
        <f t="shared" si="10"/>
        <v>1944</v>
      </c>
      <c r="L81" s="33">
        <f t="shared" si="7"/>
        <v>14.86996699669967</v>
      </c>
    </row>
    <row r="82" spans="1:12">
      <c r="A82" s="1">
        <f t="shared" si="8"/>
        <v>1939</v>
      </c>
      <c r="B82" s="7"/>
      <c r="E82" s="1">
        <f t="shared" si="9"/>
        <v>1939</v>
      </c>
      <c r="F82" s="8">
        <v>13.8</v>
      </c>
      <c r="K82" s="36">
        <f t="shared" si="10"/>
        <v>1943</v>
      </c>
      <c r="L82" s="33">
        <f t="shared" si="7"/>
        <v>14.785478547854785</v>
      </c>
    </row>
    <row r="83" spans="1:12">
      <c r="A83" s="1">
        <f t="shared" si="8"/>
        <v>1938</v>
      </c>
      <c r="B83" s="7"/>
      <c r="E83" s="1">
        <f t="shared" si="9"/>
        <v>1938</v>
      </c>
      <c r="F83" s="8">
        <v>14.1</v>
      </c>
      <c r="K83" s="36">
        <f t="shared" si="10"/>
        <v>1942</v>
      </c>
      <c r="L83" s="33">
        <f t="shared" si="7"/>
        <v>13.771617161716172</v>
      </c>
    </row>
    <row r="84" spans="1:12">
      <c r="A84" s="1">
        <f t="shared" si="8"/>
        <v>1937</v>
      </c>
      <c r="B84" s="7"/>
      <c r="E84" s="1">
        <f t="shared" si="9"/>
        <v>1937</v>
      </c>
      <c r="F84" s="8">
        <v>14.4</v>
      </c>
      <c r="K84" s="36">
        <f t="shared" si="10"/>
        <v>1941</v>
      </c>
      <c r="L84" s="33">
        <f t="shared" si="7"/>
        <v>12.41980198019802</v>
      </c>
    </row>
    <row r="85" spans="1:12">
      <c r="A85" s="1">
        <f t="shared" si="8"/>
        <v>1936</v>
      </c>
      <c r="B85" s="7"/>
      <c r="E85" s="1">
        <f t="shared" si="9"/>
        <v>1936</v>
      </c>
      <c r="F85" s="8">
        <v>13.8</v>
      </c>
      <c r="K85" s="36">
        <f t="shared" si="10"/>
        <v>1940</v>
      </c>
      <c r="L85" s="33">
        <f t="shared" si="7"/>
        <v>11.912871287128715</v>
      </c>
    </row>
    <row r="86" spans="1:12">
      <c r="A86" s="1">
        <f t="shared" si="8"/>
        <v>1935</v>
      </c>
      <c r="B86" s="7"/>
      <c r="E86" s="1">
        <f t="shared" si="9"/>
        <v>1935</v>
      </c>
      <c r="F86" s="8">
        <v>13.7</v>
      </c>
      <c r="K86" s="36">
        <f t="shared" si="10"/>
        <v>1939</v>
      </c>
      <c r="L86" s="33">
        <f t="shared" si="7"/>
        <v>11.659405940594063</v>
      </c>
    </row>
    <row r="87" spans="1:12">
      <c r="A87" s="1">
        <f t="shared" si="8"/>
        <v>1934</v>
      </c>
      <c r="B87" s="7"/>
      <c r="E87" s="1">
        <f t="shared" si="9"/>
        <v>1934</v>
      </c>
      <c r="F87" s="8">
        <v>13.4</v>
      </c>
      <c r="K87" s="36">
        <f t="shared" si="10"/>
        <v>1938</v>
      </c>
      <c r="L87" s="33">
        <f t="shared" si="7"/>
        <v>11.912871287128715</v>
      </c>
    </row>
    <row r="88" spans="1:12">
      <c r="A88" s="1">
        <f t="shared" si="8"/>
        <v>1933</v>
      </c>
      <c r="B88" s="7"/>
      <c r="E88" s="1">
        <f t="shared" si="9"/>
        <v>1933</v>
      </c>
      <c r="F88" s="8">
        <v>12.7</v>
      </c>
      <c r="K88" s="36">
        <f t="shared" si="10"/>
        <v>1937</v>
      </c>
      <c r="L88" s="33">
        <f t="shared" si="7"/>
        <v>12.16633663366337</v>
      </c>
    </row>
    <row r="89" spans="1:12">
      <c r="A89" s="1">
        <f t="shared" si="8"/>
        <v>1932</v>
      </c>
      <c r="B89" s="7"/>
      <c r="E89" s="1">
        <f t="shared" si="9"/>
        <v>1932</v>
      </c>
      <c r="F89" s="8">
        <v>13.6</v>
      </c>
      <c r="K89" s="36">
        <f t="shared" si="10"/>
        <v>1936</v>
      </c>
      <c r="L89" s="33">
        <f t="shared" si="7"/>
        <v>11.659405940594064</v>
      </c>
    </row>
    <row r="90" spans="1:12">
      <c r="A90" s="1">
        <f t="shared" si="8"/>
        <v>1931</v>
      </c>
      <c r="B90" s="7"/>
      <c r="E90" s="1">
        <f t="shared" si="9"/>
        <v>1931</v>
      </c>
      <c r="F90" s="8">
        <v>15.1</v>
      </c>
      <c r="K90" s="36">
        <f t="shared" si="10"/>
        <v>1935</v>
      </c>
      <c r="L90" s="33">
        <f t="shared" si="7"/>
        <v>11.574917491749179</v>
      </c>
    </row>
    <row r="91" spans="1:12">
      <c r="A91" s="1">
        <f t="shared" si="8"/>
        <v>1930</v>
      </c>
      <c r="B91" s="7"/>
      <c r="E91" s="1">
        <f t="shared" si="9"/>
        <v>1930</v>
      </c>
      <c r="F91" s="8">
        <v>16.8</v>
      </c>
      <c r="K91" s="36">
        <f t="shared" si="10"/>
        <v>1934</v>
      </c>
      <c r="L91" s="33">
        <f t="shared" si="7"/>
        <v>11.321452145214527</v>
      </c>
    </row>
    <row r="92" spans="1:12">
      <c r="A92" s="1">
        <f t="shared" si="8"/>
        <v>1929</v>
      </c>
      <c r="B92" s="7"/>
      <c r="E92" s="1">
        <f t="shared" si="9"/>
        <v>1929</v>
      </c>
      <c r="F92" s="8">
        <v>17.100000000000001</v>
      </c>
      <c r="K92" s="36">
        <f t="shared" si="10"/>
        <v>1933</v>
      </c>
      <c r="L92" s="33">
        <f t="shared" si="7"/>
        <v>10.730033003300335</v>
      </c>
    </row>
    <row r="93" spans="1:12">
      <c r="A93" s="1">
        <f t="shared" si="8"/>
        <v>1928</v>
      </c>
      <c r="B93" s="7"/>
      <c r="E93" s="1">
        <f t="shared" si="9"/>
        <v>1928</v>
      </c>
      <c r="F93" s="8">
        <v>17.100000000000001</v>
      </c>
      <c r="K93" s="36">
        <f t="shared" si="10"/>
        <v>1932</v>
      </c>
      <c r="L93" s="33">
        <f t="shared" si="7"/>
        <v>11.490429042904296</v>
      </c>
    </row>
    <row r="94" spans="1:12">
      <c r="A94" s="1">
        <f t="shared" si="8"/>
        <v>1927</v>
      </c>
      <c r="B94" s="7"/>
      <c r="E94" s="1">
        <f t="shared" si="9"/>
        <v>1927</v>
      </c>
      <c r="F94" s="8">
        <v>17.600000000000001</v>
      </c>
      <c r="K94" s="36">
        <f t="shared" si="10"/>
        <v>1931</v>
      </c>
      <c r="L94" s="33">
        <f t="shared" si="7"/>
        <v>12.757755775577564</v>
      </c>
    </row>
    <row r="95" spans="1:12">
      <c r="A95" s="1">
        <f t="shared" si="8"/>
        <v>1926</v>
      </c>
      <c r="B95" s="7"/>
      <c r="E95" s="1">
        <f t="shared" si="9"/>
        <v>1926</v>
      </c>
      <c r="F95" s="8">
        <v>17.7</v>
      </c>
      <c r="K95" s="36">
        <f t="shared" si="10"/>
        <v>1930</v>
      </c>
      <c r="L95" s="33">
        <f t="shared" si="7"/>
        <v>14.194059405940603</v>
      </c>
    </row>
    <row r="96" spans="1:12">
      <c r="A96" s="1">
        <f t="shared" si="8"/>
        <v>1925</v>
      </c>
      <c r="B96" s="7"/>
      <c r="E96" s="1">
        <f t="shared" si="9"/>
        <v>1925</v>
      </c>
      <c r="F96" s="8">
        <v>17.5</v>
      </c>
      <c r="K96" s="36">
        <f t="shared" si="10"/>
        <v>1929</v>
      </c>
      <c r="L96" s="33">
        <f t="shared" si="7"/>
        <v>14.447524752475259</v>
      </c>
    </row>
    <row r="97" spans="1:12">
      <c r="A97" s="1">
        <f t="shared" si="8"/>
        <v>1924</v>
      </c>
      <c r="B97" s="7"/>
      <c r="E97" s="1">
        <f t="shared" si="9"/>
        <v>1924</v>
      </c>
      <c r="F97" s="8">
        <v>17</v>
      </c>
      <c r="K97" s="36">
        <f t="shared" si="10"/>
        <v>1928</v>
      </c>
      <c r="L97" s="33">
        <f t="shared" si="7"/>
        <v>14.447524752475259</v>
      </c>
    </row>
    <row r="98" spans="1:12">
      <c r="A98" s="1">
        <f t="shared" si="8"/>
        <v>1923</v>
      </c>
      <c r="B98" s="7"/>
      <c r="E98" s="1">
        <f t="shared" si="9"/>
        <v>1923</v>
      </c>
      <c r="F98" s="8">
        <v>17</v>
      </c>
      <c r="K98" s="36">
        <f t="shared" si="10"/>
        <v>1927</v>
      </c>
      <c r="L98" s="33">
        <f t="shared" si="7"/>
        <v>14.869966996699683</v>
      </c>
    </row>
    <row r="99" spans="1:12">
      <c r="A99" s="1">
        <f t="shared" si="8"/>
        <v>1922</v>
      </c>
      <c r="B99" s="7"/>
      <c r="E99" s="1">
        <f t="shared" si="9"/>
        <v>1922</v>
      </c>
      <c r="F99" s="8">
        <v>16.7</v>
      </c>
      <c r="K99" s="36">
        <f t="shared" si="10"/>
        <v>1926</v>
      </c>
      <c r="L99" s="33">
        <f t="shared" si="7"/>
        <v>14.954455445544566</v>
      </c>
    </row>
    <row r="100" spans="1:12">
      <c r="A100" s="1">
        <f t="shared" si="8"/>
        <v>1921</v>
      </c>
      <c r="B100" s="7"/>
      <c r="E100" s="1">
        <f t="shared" si="9"/>
        <v>1921</v>
      </c>
      <c r="F100" s="8">
        <v>17.600000000000001</v>
      </c>
      <c r="K100" s="36">
        <f t="shared" si="10"/>
        <v>1925</v>
      </c>
      <c r="L100" s="33">
        <f t="shared" si="7"/>
        <v>14.785478547854796</v>
      </c>
    </row>
    <row r="101" spans="1:12">
      <c r="A101" s="1">
        <f t="shared" si="8"/>
        <v>1920</v>
      </c>
      <c r="B101" s="7"/>
      <c r="E101" s="1">
        <f t="shared" si="9"/>
        <v>1920</v>
      </c>
      <c r="F101" s="8">
        <v>20.9</v>
      </c>
      <c r="K101" s="36">
        <f t="shared" si="10"/>
        <v>1924</v>
      </c>
      <c r="L101" s="33">
        <f t="shared" si="7"/>
        <v>14.363036303630373</v>
      </c>
    </row>
    <row r="102" spans="1:12">
      <c r="A102" s="1">
        <f t="shared" si="8"/>
        <v>1919</v>
      </c>
      <c r="B102" s="7"/>
      <c r="E102" s="1">
        <f t="shared" si="9"/>
        <v>1919</v>
      </c>
      <c r="F102" s="8">
        <v>16.899999999999999</v>
      </c>
      <c r="K102" s="36">
        <f t="shared" si="10"/>
        <v>1923</v>
      </c>
      <c r="L102" s="33">
        <f t="shared" si="7"/>
        <v>14.363036303630373</v>
      </c>
    </row>
    <row r="103" spans="1:12">
      <c r="A103" s="1">
        <f t="shared" si="8"/>
        <v>1918</v>
      </c>
      <c r="E103" s="1">
        <f t="shared" si="9"/>
        <v>1918</v>
      </c>
      <c r="F103" s="8">
        <v>14.7</v>
      </c>
      <c r="K103" s="36">
        <f t="shared" si="10"/>
        <v>1922</v>
      </c>
      <c r="L103" s="33">
        <f t="shared" si="7"/>
        <v>14.10957095709572</v>
      </c>
    </row>
    <row r="104" spans="1:12">
      <c r="A104" s="1">
        <f t="shared" si="8"/>
        <v>1917</v>
      </c>
      <c r="E104" s="1">
        <f t="shared" si="9"/>
        <v>1917</v>
      </c>
      <c r="F104" s="8">
        <v>13</v>
      </c>
      <c r="K104" s="36">
        <f t="shared" si="10"/>
        <v>1921</v>
      </c>
      <c r="L104" s="33">
        <f t="shared" si="7"/>
        <v>14.869966996699683</v>
      </c>
    </row>
    <row r="105" spans="1:12">
      <c r="A105" s="1">
        <f t="shared" si="8"/>
        <v>1916</v>
      </c>
      <c r="E105" s="1">
        <f t="shared" si="9"/>
        <v>1916</v>
      </c>
      <c r="F105" s="8">
        <v>10.8</v>
      </c>
      <c r="K105" s="36">
        <f t="shared" si="10"/>
        <v>1920</v>
      </c>
      <c r="L105" s="33">
        <f t="shared" si="7"/>
        <v>17.658085808580871</v>
      </c>
    </row>
    <row r="106" spans="1:12">
      <c r="A106" s="1">
        <f t="shared" si="8"/>
        <v>1915</v>
      </c>
      <c r="E106" s="1">
        <f t="shared" si="9"/>
        <v>1915</v>
      </c>
      <c r="F106" s="8">
        <v>10.1</v>
      </c>
      <c r="K106" s="36">
        <f t="shared" si="10"/>
        <v>1919</v>
      </c>
      <c r="L106" s="33">
        <f t="shared" si="7"/>
        <v>14.27854785478549</v>
      </c>
    </row>
    <row r="107" spans="1:12">
      <c r="A107" s="1">
        <f t="shared" si="8"/>
        <v>1914</v>
      </c>
      <c r="E107" s="1">
        <f t="shared" si="9"/>
        <v>1914</v>
      </c>
      <c r="F107" s="8">
        <v>9.9</v>
      </c>
      <c r="K107" s="36">
        <f t="shared" si="10"/>
        <v>1918</v>
      </c>
      <c r="L107" s="33">
        <f t="shared" si="7"/>
        <v>12.419801980198031</v>
      </c>
    </row>
    <row r="108" spans="1:12">
      <c r="A108" s="1">
        <f t="shared" si="8"/>
        <v>1913</v>
      </c>
      <c r="E108" s="1">
        <f t="shared" si="9"/>
        <v>1913</v>
      </c>
      <c r="F108" s="8">
        <v>9.8000000000000007</v>
      </c>
      <c r="K108" s="36">
        <f t="shared" si="10"/>
        <v>1917</v>
      </c>
      <c r="L108" s="33">
        <f t="shared" si="7"/>
        <v>10.983498349834994</v>
      </c>
    </row>
    <row r="109" spans="1:12">
      <c r="K109" s="36">
        <f t="shared" si="10"/>
        <v>1916</v>
      </c>
      <c r="L109" s="33">
        <f t="shared" si="7"/>
        <v>9.1247524752475346</v>
      </c>
    </row>
    <row r="110" spans="1:12">
      <c r="K110" s="36">
        <f t="shared" si="10"/>
        <v>1915</v>
      </c>
      <c r="L110" s="33">
        <f t="shared" si="7"/>
        <v>8.5333333333333421</v>
      </c>
    </row>
    <row r="111" spans="1:12">
      <c r="K111" s="36">
        <f t="shared" si="10"/>
        <v>1914</v>
      </c>
      <c r="L111" s="33">
        <f t="shared" si="7"/>
        <v>8.3643564356435736</v>
      </c>
    </row>
    <row r="112" spans="1:12">
      <c r="K112" s="36">
        <f t="shared" si="10"/>
        <v>1913</v>
      </c>
      <c r="L112" s="33">
        <f t="shared" si="7"/>
        <v>8.2798679867986902</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Request and Approval</vt:lpstr>
      <vt:lpstr>Inflation Calculation</vt:lpstr>
      <vt:lpstr>Instructions</vt:lpstr>
      <vt:lpstr>inflation data</vt:lpstr>
      <vt:lpstr>CU_Inflation_Value</vt:lpstr>
      <vt:lpstr>HEPI_1961</vt:lpstr>
      <vt:lpstr>HEPI_b4_1961</vt:lpstr>
      <vt:lpstr>'Request and Approval'!Print_Area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lzweig</dc:creator>
  <cp:lastModifiedBy>Jacqueline Erickson</cp:lastModifiedBy>
  <dcterms:created xsi:type="dcterms:W3CDTF">2013-04-03T15:49:21Z</dcterms:created>
  <dcterms:modified xsi:type="dcterms:W3CDTF">2024-02-22T19:41:56Z</dcterms:modified>
</cp:coreProperties>
</file>